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95" yWindow="-135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Источники!$F$23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59" i="1"/>
  <c r="F58"/>
  <c r="F57"/>
  <c r="F56"/>
  <c r="F55"/>
  <c r="F54"/>
  <c r="F41"/>
  <c r="F23" i="2"/>
  <c r="F22"/>
  <c r="F21"/>
  <c r="F20"/>
  <c r="F19"/>
  <c r="D91"/>
  <c r="D65"/>
  <c r="D17"/>
  <c r="D16" s="1"/>
  <c r="E19" i="1"/>
  <c r="D20" i="3"/>
  <c r="D19" s="1"/>
  <c r="D22"/>
  <c r="E20"/>
  <c r="E22"/>
  <c r="E19" s="1"/>
  <c r="E18" s="1"/>
  <c r="E12" s="1"/>
  <c r="F25" i="1"/>
  <c r="F26"/>
  <c r="F27"/>
  <c r="F29"/>
  <c r="F30"/>
  <c r="F32"/>
  <c r="F33"/>
  <c r="F34"/>
  <c r="F38"/>
  <c r="F39"/>
  <c r="F42"/>
  <c r="F43"/>
  <c r="F44"/>
  <c r="F53"/>
  <c r="F13" i="2"/>
  <c r="F17"/>
  <c r="F18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19" i="3" l="1"/>
  <c r="D18"/>
  <c r="D15" i="2"/>
  <c r="F15" s="1"/>
  <c r="F16"/>
  <c r="F18" i="3" l="1"/>
  <c r="D12"/>
</calcChain>
</file>

<file path=xl/sharedStrings.xml><?xml version="1.0" encoding="utf-8"?>
<sst xmlns="http://schemas.openxmlformats.org/spreadsheetml/2006/main" count="875" uniqueCount="483">
  <si>
    <t>Софинансирование расходов на повышения заработной платы работникам учреждений культуры в рамках подпрограммы «Развитие культурной деятельности" муниципальной программы Лопанского сельского поселения «Развитие Культуры Лопанского сельского поселения»</t>
  </si>
  <si>
    <t xml:space="preserve">951 0801 07100S3850 000 </t>
  </si>
  <si>
    <t xml:space="preserve">951 0801 07100S3850 600 </t>
  </si>
  <si>
    <t xml:space="preserve">951 0801 07100S3850 610 </t>
  </si>
  <si>
    <t xml:space="preserve">951 0801 07100S3850 611 </t>
  </si>
  <si>
    <t xml:space="preserve">951 0801 0900000000 000 </t>
  </si>
  <si>
    <t xml:space="preserve">951 0801 0910000000 000 </t>
  </si>
  <si>
    <t xml:space="preserve">951 0801 0910024200 000 </t>
  </si>
  <si>
    <t xml:space="preserve">951 0801 0910024200 600 </t>
  </si>
  <si>
    <t xml:space="preserve">951 0801 0910024200 610 </t>
  </si>
  <si>
    <t xml:space="preserve">951 0801 0910024200 612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</si>
  <si>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</si>
  <si>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</si>
  <si>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</si>
  <si>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</si>
  <si>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</si>
  <si>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</si>
  <si>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в рамках непрограммных расходов органа местного самоуправления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</si>
  <si>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</si>
  <si>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</si>
  <si>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</si>
  <si>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</si>
  <si>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</si>
  <si>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</si>
  <si>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</si>
  <si>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</si>
  <si>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</si>
  <si>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</si>
  <si>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</si>
  <si>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Лопанского сельского поселения "Развитие физической культуры и спорта в Лопанском сельском поселении"</t>
  </si>
  <si>
    <t xml:space="preserve">951 1102 0800000000 000 </t>
  </si>
  <si>
    <t>Подпрограмма "Развитие физической культуры и спорта" муниципальной программы "Развитие физической культуры и спорта в Лопанском сельском поселении"</t>
  </si>
  <si>
    <t xml:space="preserve">951 1102 0810000000 000 </t>
  </si>
  <si>
    <t>Проведение спортивных мероприятий в рамках подпрограммы "Развитие физической культуры и спорта"муниципальной программы Лопанского сельского поселения"Развитие физической культуры и спорта в Лопанском сельском поселении" (Уплата налогов, сборов и иных платежей)</t>
  </si>
  <si>
    <t xml:space="preserve">951 1102 0810024180 000 </t>
  </si>
  <si>
    <t xml:space="preserve">951 1102 0810024180 100 </t>
  </si>
  <si>
    <t xml:space="preserve">951 1102 0810024180 120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</si>
  <si>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</si>
  <si>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951 1102 0810024180 123 </t>
  </si>
  <si>
    <t>Мероприятия по обеспечению качественным спортивным инвентарем и экипировкой в рамках подпрограммы "Развитие физической культуры и спорта" муниципальной программы Лопанского сельского поселения "Развитие физической культуры и спорта в Лопанском сельском поселении" (Иные закупки товаров, работ и услуг для обеспечения государственных (муниципальных) нужд)</t>
  </si>
  <si>
    <t xml:space="preserve">951 1102 0810024190 000 </t>
  </si>
  <si>
    <t xml:space="preserve">951 1102 0810024190 200 </t>
  </si>
  <si>
    <t xml:space="preserve">951 1102 0810024190 240 </t>
  </si>
  <si>
    <t xml:space="preserve">951 1102 0810024190 244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</si>
  <si>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</si>
  <si>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</si>
  <si>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</si>
  <si>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</si>
  <si>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</si>
  <si>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</si>
  <si>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</si>
  <si>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</si>
  <si>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</si>
  <si>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</si>
  <si>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</si>
  <si>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</si>
  <si>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</si>
  <si>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</si>
  <si>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</si>
  <si>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</si>
  <si>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</si>
  <si>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</si>
  <si>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</si>
  <si>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</si>
  <si>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</si>
  <si>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</si>
  <si>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</si>
  <si>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</si>
  <si>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</si>
  <si>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</si>
  <si>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</si>
  <si>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</si>
  <si>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</si>
  <si>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</si>
  <si>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</si>
  <si>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</si>
  <si>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</si>
  <si>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</si>
  <si>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</si>
  <si>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</si>
  <si>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</si>
  <si>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</si>
  <si>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</si>
  <si>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</si>
  <si>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</si>
  <si>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</si>
  <si>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058040-02</t>
  </si>
  <si>
    <t>Доходы/PERIOD</t>
  </si>
  <si>
    <t>Бюджет Лопанского сельского поселения Целинского района</t>
  </si>
  <si>
    <t>Руководитель</t>
  </si>
  <si>
    <t>Качарова М.В.</t>
  </si>
  <si>
    <t>Руководитель финансово-экономической службы</t>
  </si>
  <si>
    <t>Гимбатова Г.А.</t>
  </si>
  <si>
    <t>Главный бухгалтер</t>
  </si>
  <si>
    <t>Иванова Н.А.</t>
  </si>
  <si>
    <t>09 января  2019г.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</si>
  <si>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</si>
  <si>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</si>
  <si>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</si>
  <si>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</si>
  <si>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</si>
  <si>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</si>
  <si>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</si>
  <si>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</si>
  <si>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</si>
  <si>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</si>
  <si>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</si>
  <si>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</si>
  <si>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</si>
  <si>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</si>
  <si>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</si>
  <si>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ЛОПАНСКОГО СЕЛЬСКОГО ПОСЕЛЕНИЯ</t>
  </si>
  <si>
    <t>Единица измерения: руб.</t>
  </si>
  <si>
    <t>04228881</t>
  </si>
  <si>
    <t>951</t>
  </si>
  <si>
    <t>60656425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</si>
  <si>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</si>
  <si>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</si>
  <si>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</si>
  <si>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</si>
  <si>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</si>
  <si>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</si>
  <si>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</si>
  <si>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</si>
  <si>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</si>
  <si>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</si>
  <si>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</si>
  <si>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</si>
  <si>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</si>
  <si>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</si>
  <si>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</si>
  <si>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</si>
  <si>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</si>
  <si>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</si>
  <si>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</si>
  <si>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</si>
  <si>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</si>
  <si>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</si>
  <si>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</si>
  <si>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</si>
  <si>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</si>
  <si>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</si>
  <si>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</si>
  <si>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</si>
  <si>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</si>
  <si>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</si>
  <si>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</si>
  <si>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</si>
  <si>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</si>
  <si>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</si>
  <si>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</si>
  <si>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</si>
  <si>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</si>
  <si>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</si>
  <si>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</si>
  <si>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</si>
  <si>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</si>
  <si>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</si>
  <si>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</si>
  <si>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</si>
  <si>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</si>
  <si>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</si>
  <si>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</si>
  <si>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</si>
  <si>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</si>
  <si>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</si>
  <si>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</si>
  <si>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</si>
  <si>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</si>
  <si>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</si>
  <si>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</si>
  <si>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</si>
  <si>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</si>
  <si>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</si>
  <si>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</si>
  <si>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</si>
  <si>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</si>
  <si>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</si>
  <si>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</si>
  <si>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</si>
  <si>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</si>
  <si>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</si>
  <si>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</si>
  <si>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</si>
  <si>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</si>
  <si>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</si>
  <si>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</si>
  <si>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</si>
  <si>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</si>
  <si>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</si>
  <si>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</si>
  <si>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</si>
  <si>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</si>
  <si>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</si>
  <si>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</si>
  <si>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</si>
  <si>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</si>
  <si>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</si>
  <si>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</si>
  <si>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</si>
  <si>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</si>
  <si>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</si>
  <si>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</si>
  <si>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</si>
  <si>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</si>
  <si>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</si>
  <si>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</si>
  <si>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</si>
  <si>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</si>
  <si>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</si>
  <si>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</si>
  <si>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</si>
  <si>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</si>
  <si>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</si>
  <si>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</si>
  <si>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</si>
  <si>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</si>
  <si>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</si>
  <si>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</si>
  <si>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</si>
  <si>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</si>
  <si>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</si>
  <si>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</si>
  <si>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</si>
  <si>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</si>
  <si>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</si>
  <si>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</si>
  <si>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</si>
  <si>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</si>
  <si>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</si>
  <si>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</si>
  <si>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</si>
  <si>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</si>
  <si>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</si>
  <si>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</si>
  <si>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</si>
  <si>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</si>
  <si>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</si>
  <si>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</si>
  <si>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</si>
  <si>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</si>
  <si>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</si>
  <si>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</si>
  <si>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</si>
  <si>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</si>
  <si>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</si>
  <si>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</si>
  <si>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</si>
  <si>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</si>
  <si>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</si>
  <si>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</si>
  <si>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</si>
  <si>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</si>
  <si>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</si>
  <si>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Лопанского сельского поселения «Муниципальная политика Лопанского сельского поселения»</t>
  </si>
  <si>
    <t xml:space="preserve">951 0104 0100000000 000 </t>
  </si>
  <si>
    <t>Подпрограмма "Развитие муниципальной службы" муниципальной программы Лопанского сельского поселения "Муниципальная политика Лопанского сельского поселения"</t>
  </si>
  <si>
    <t xml:space="preserve">951 0104 0110000000 000 </t>
  </si>
  <si>
    <t>Повышение профессиональной компетенции муниципальных служащих в рамках подпрограммы "Развитие муниципальной службы" муниципальной программы Лопанского сельского поселения "Муниципальная политика Лопанского сельского поселения" (Иные закупки товаров, работ и услуг для обеспечения государственных (муниципальных) нужд)</t>
  </si>
  <si>
    <t xml:space="preserve">951 0104 0110024010 000 </t>
  </si>
  <si>
    <t>Закупка товаров, работ и услуг для обеспечения государственных (муниципальных) нужд</t>
  </si>
  <si>
    <t xml:space="preserve">951 0104 0110024010 200 </t>
  </si>
  <si>
    <t>Иные закупки товаров, работ и услуг для обеспечения государственных (муниципальных) нужд</t>
  </si>
  <si>
    <t xml:space="preserve">951 0104 0110024010 240 </t>
  </si>
  <si>
    <t>Прочая закупка товаров, работ и услуг</t>
  </si>
  <si>
    <t xml:space="preserve">951 0104 0110024010 244 </t>
  </si>
  <si>
    <t>Подпрограмма "Программное обеспечение" муниципальной программы Лопанского сельского поселения "Муниципальная политика Лопанского сельского поселения"</t>
  </si>
  <si>
    <t xml:space="preserve">951 0104 0120000000 000 </t>
  </si>
  <si>
    <t>Бесперебойная работоспособность программного обеспечения в рамках подпрограммы "Программное обеспечение" муниципальной программы Лопанского сельского поселения "Муниципальная политика Лопанского сельского поселения" (Иные закупки товаров, работ и услуг для обеспечения государственных (муниципальных) нужд)</t>
  </si>
  <si>
    <t xml:space="preserve">951 0104 0120024020 000 </t>
  </si>
  <si>
    <t xml:space="preserve">951 0104 0120024020 200 </t>
  </si>
  <si>
    <t xml:space="preserve">951 0104 0120024020 240 </t>
  </si>
  <si>
    <t xml:space="preserve">951 0104 0120024020 244 </t>
  </si>
  <si>
    <t>Обеспечение функционирования Главы Администрации Лопанского сельского поселения</t>
  </si>
  <si>
    <t xml:space="preserve">951 0104 9100000000 000 </t>
  </si>
  <si>
    <t>Глава Администрации Лопанского сельского поселения</t>
  </si>
  <si>
    <t xml:space="preserve">951 0104 9110000000 000 </t>
  </si>
  <si>
    <t>Расходы на выплаты по оплате труда работников органов местного самоуправления по главе Администрации Лопанского сельского поселения в рамках обеспечения функционирования главы Администрации Лопанского сельского поселения (Расходы на выплаты персоналу государственных (муниципальных) органов)</t>
  </si>
  <si>
    <t xml:space="preserve">951 0104 9110000110 000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</si>
  <si>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</si>
  <si>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951 0104 9110000110 100 </t>
  </si>
  <si>
    <t>Расходы на выплаты персоналу государственных (муниципальных) органов</t>
  </si>
  <si>
    <t xml:space="preserve">951 0104 9110000110 120 </t>
  </si>
  <si>
    <t>Фонд оплаты труда государственных (муниципальных) органов</t>
  </si>
  <si>
    <t xml:space="preserve">951 0104 9110000110 121 </t>
  </si>
  <si>
    <t>Иные выплаты персоналу государственных (муниципальных) органов, за исключением фонда оплаты труда</t>
  </si>
  <si>
    <t xml:space="preserve">951 0104 9110000110 122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</si>
  <si>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</si>
  <si>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951 0104 9110000110 129 </t>
  </si>
  <si>
    <t>Обеспечение деятельности Администрации Лопанского сельского поселения</t>
  </si>
  <si>
    <t xml:space="preserve">951 0104 9200000000 000 </t>
  </si>
  <si>
    <t>Администрация Лопанского сельского поселения</t>
  </si>
  <si>
    <t xml:space="preserve">951 0104 9210000000 000 </t>
  </si>
  <si>
    <t>Расходы на выплаты по оплате труда органам местного самоуправления в рамках обеспечения Администрации Лопанского сельского поселения (Расходы на выплаты персоналу государственных (муниципальных) органов)</t>
  </si>
  <si>
    <t xml:space="preserve">951 0104 9210000110 000 </t>
  </si>
  <si>
    <t xml:space="preserve">951 0104 9210000110 100 </t>
  </si>
  <si>
    <t xml:space="preserve">951 0104 9210000110 120 </t>
  </si>
  <si>
    <t xml:space="preserve">951 0104 9210000110 121 </t>
  </si>
  <si>
    <t xml:space="preserve">951 0104 9210000110 122 </t>
  </si>
  <si>
    <t xml:space="preserve">951 0104 9210000110 129 </t>
  </si>
  <si>
    <t>Расходы на обеспечение деятельности органов местного самоуправления в рамках обеспечения Администрации Лопанского сельского поселения (Иные закупки товаров, работ и услуг для обеспечения государственных (муниципальных) нужд)</t>
  </si>
  <si>
    <t xml:space="preserve">951 0104 9210000190 000 </t>
  </si>
  <si>
    <t xml:space="preserve">951 0104 9210000190 100 </t>
  </si>
  <si>
    <t xml:space="preserve">951 0104 9210000190 120 </t>
  </si>
  <si>
    <t xml:space="preserve">951 0104 9210000190 122 </t>
  </si>
  <si>
    <t xml:space="preserve">951 0104 9210000190 200 </t>
  </si>
  <si>
    <t xml:space="preserve">951 0104 9210000190 240 </t>
  </si>
  <si>
    <t xml:space="preserve">951 0104 9210000190 244 </t>
  </si>
  <si>
    <t>Непрограммные расходы органов местного самоуправления Лопанского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</si>
  <si>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</si>
  <si>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</si>
  <si>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</si>
  <si>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финансирование мероприятий по улучшению условий и охраны труда в рамках непрограммных расходов органов местного самоуправления (Иные закупки товаров, работ и услуг для обеспечения государственных (муниципальных) нужд)</t>
  </si>
  <si>
    <t xml:space="preserve">951 0104 9990024210 000 </t>
  </si>
  <si>
    <t xml:space="preserve">951 0104 9990024210 200 </t>
  </si>
  <si>
    <t xml:space="preserve">951 0104 9990024210 240 </t>
  </si>
  <si>
    <t xml:space="preserve">951 0104 9990024210 244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</si>
  <si>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органа местного самоуправления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</si>
  <si>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</si>
  <si>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</si>
  <si>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</si>
  <si>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</si>
  <si>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Перечисления бюджетам бюджетной системы в части передачи полномочий по решению вопросов местного значения поселения в соответствии с частью 4 статьи 15,п.п.4.1. частью 1 статьи 17 Федерального закона от 06.10.2003 №131-ФЗ "Об общих принципах организации местного самоуправления в Российской федерации" в рамках непрограммных расходов органа местного самоуправления (Иные межбюджетные трансферты)</t>
  </si>
  <si>
    <t xml:space="preserve">951 0104 9990085020 000 </t>
  </si>
  <si>
    <t>Межбюджетные трансферты</t>
  </si>
  <si>
    <t xml:space="preserve">951 0104 9990085020 500 </t>
  </si>
  <si>
    <t xml:space="preserve">951 0104 9990085020 540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</si>
  <si>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</si>
  <si>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</si>
  <si>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</si>
  <si>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951 0113 0110000000 000 </t>
  </si>
  <si>
    <t>Официальная публикация нормативно-правовых актов Лопанского сельского поселения, проектов правовых актов Лопанского сельского поселения и иных информационных материалов в рамках подпрограммы "Развитие муниципальной службы"муниципальной программы Лопанского сельского поселения "Муниципальная политика Лопанского сельского поселения" (Иные закупки товаров, работ и услуг для обеспечения государственных (муниципальных) нужд)</t>
  </si>
  <si>
    <t xml:space="preserve">951 0113 0110024060 000 </t>
  </si>
  <si>
    <t xml:space="preserve">951 0113 0110024060 200 </t>
  </si>
  <si>
    <t xml:space="preserve">951 0113 0110024060 240 </t>
  </si>
  <si>
    <t xml:space="preserve">951 0113 0110024060 244 </t>
  </si>
  <si>
    <t>Опубликование и обнародование нормативных правовых актов, информационных материалов о деятельности Администрации Лопанского сельского поселения в рамках подпрограммы "Развитие муниципальной службы" муниципальной программы Лопанского сельского поселения «Муниципальная политика Лопанского сельского поселения»</t>
  </si>
  <si>
    <t xml:space="preserve">951 0113 0110024230 000 </t>
  </si>
  <si>
    <t xml:space="preserve">951 0113 0110024230 200 </t>
  </si>
  <si>
    <t xml:space="preserve">951 0113 0110024230 240 </t>
  </si>
  <si>
    <t xml:space="preserve">951 0113 0110024230 244 </t>
  </si>
  <si>
    <t>Муниципальная программа Лопанского сельского поселения "Обеспечение противодействия терроризму, экстремизму,коррупции, злоупотреблению наркотиками и их незаконному обороту в Лопанском сельском поселении"</t>
  </si>
  <si>
    <t xml:space="preserve">951 0113 0200000000 000 </t>
  </si>
  <si>
    <t>Подпрограмма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 в Лопанском сельском поселении"</t>
  </si>
  <si>
    <t xml:space="preserve">951 0113 0220000000 000 </t>
  </si>
  <si>
    <t>Мероприятия в рамках подпрограммы "Противодействие коррупции" муниципальной программы Лопанского сельского поселения "Обеспечение противодействия терроризму,экстремизму, коррупции, злоупотреблению наркотиками и их незаконному обороту в Лопанском сельском поселении" (Иные закупки товаров, работ и услуг для обеспечения государственных (муниципальных) нужд)</t>
  </si>
  <si>
    <t xml:space="preserve">951 0113 0220024040 000 </t>
  </si>
  <si>
    <t xml:space="preserve">951 0113 0220024040 200 </t>
  </si>
  <si>
    <t xml:space="preserve">951 0113 0220024040 240 </t>
  </si>
  <si>
    <t xml:space="preserve">951 0113 0220024040 244 </t>
  </si>
  <si>
    <t xml:space="preserve">951 0113 9200000000 000 </t>
  </si>
  <si>
    <t xml:space="preserve">951 0113 9210000000 000 </t>
  </si>
  <si>
    <t>Реализация направления расходов в рамках непрограммных расходов Администрации Лопанского сельского поселения (Уплата налогов, сборов и иных платежей)</t>
  </si>
  <si>
    <t xml:space="preserve">951 0113 9210099990 000 </t>
  </si>
  <si>
    <t>Иные бюджетные ассигнования</t>
  </si>
  <si>
    <t xml:space="preserve">951 0113 9210099990 800 </t>
  </si>
  <si>
    <t>Уплата налогов, сборов и иных платежей</t>
  </si>
  <si>
    <t xml:space="preserve">951 0113 9210099990 850 </t>
  </si>
  <si>
    <t>Уплата налога на имущество организаций и земельного налога</t>
  </si>
  <si>
    <t xml:space="preserve">951 0113 9210099990 851 </t>
  </si>
  <si>
    <t>Уплата прочих налогов, сборов</t>
  </si>
  <si>
    <t xml:space="preserve">951 0113 9210099990 852 </t>
  </si>
  <si>
    <t>Уплата иных платежей</t>
  </si>
  <si>
    <t xml:space="preserve">951 0113 9210099990 853 </t>
  </si>
  <si>
    <t xml:space="preserve">951 0113 9900000000 000 </t>
  </si>
  <si>
    <t xml:space="preserve">951 0113 9990000000 000 </t>
  </si>
  <si>
    <t>Расходы на обеспечение функций органа местного самоуправления в рамках непрограммных расходов органа местного самоуправления (Иные закупки товаров, работ и услуг для обеспечения государственных (муниципальных) нужд)</t>
  </si>
  <si>
    <t xml:space="preserve">951 0113 9990000190 000 </t>
  </si>
  <si>
    <t xml:space="preserve">951 0113 9990000190 200 </t>
  </si>
  <si>
    <t xml:space="preserve">951 0113 9990000190 240 </t>
  </si>
  <si>
    <t xml:space="preserve">951 0113 9990000190 244 </t>
  </si>
  <si>
    <t>Оценка муниципального имущества, признание прав и регулирование отношений по муниципальной собственности органов местного самоуправления в рамках непрограммных расходов органов местного самоуправления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</si>
  <si>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</si>
  <si>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</si>
  <si>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</si>
  <si>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</si>
  <si>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</si>
  <si>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</si>
  <si>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</si>
  <si>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</si>
  <si>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</si>
  <si>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</si>
  <si>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Лопанского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</si>
  <si>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</si>
  <si>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</si>
  <si>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</si>
  <si>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</si>
  <si>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</si>
  <si>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</si>
  <si>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</si>
  <si>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</si>
  <si>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</si>
  <si>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Лопанского сельского поселения "Защита населения и территории Лопанского сельского поселения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</si>
  <si>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</si>
  <si>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"Обеспечение безопасности на воде" муниципальной программы Лопанского сельского поселения "Защита населения и территории Лопанского сельского поселения от чрезвычайных ситуаций,обеспечение пожарной безопасности и безопасности людей на водных объектах"</t>
  </si>
  <si>
    <t xml:space="preserve">951 0309 0330000000 000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</si>
  <si>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Лопанского сельского поселения "Защита населения и территории Лопанского сельского поселения от чрезвычайных ситуаций и обеспечение пожарной безопасности и безопасности людей на водных объектах" (Иные закупки товаров, работ и услуг для обеспечения государственных (муниципальных) нужд)</t>
  </si>
  <si>
    <t xml:space="preserve">951 0309 0330024080 000 </t>
  </si>
  <si>
    <t xml:space="preserve">951 0309 0330024080 200 </t>
  </si>
  <si>
    <t xml:space="preserve">951 0309 0330024080 240 </t>
  </si>
  <si>
    <t xml:space="preserve">951 0309 0330024080 244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</si>
  <si>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</si>
  <si>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</si>
  <si>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</si>
  <si>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 муниципальной программы Лопанского сельского поселения "Защита населения и территории Лопанского сельского поселения от чрезвычайных ситуаций,обеспечение пожарной безопасности и безопасности людей на водных объектах"</t>
  </si>
  <si>
    <t xml:space="preserve">951 0310 0320000000 000 </t>
  </si>
  <si>
    <t>Мероприятия по обеспечению пожарной безопасности в рамках подпрограммы "Пожарная безопасность" муниципальной программы Лопанского сельского поселения "Защита населения и территории Лопанского сельского поселения от чрезвычайных ситуаций и обеспечение пожарной безопасности и безопасности людей на водных объектах" (Иные закупки товаров, работ и услуг для обеспечения государственных (муниципальных) нужд)</t>
  </si>
  <si>
    <t xml:space="preserve">951 0310 0320024070 000 </t>
  </si>
  <si>
    <t xml:space="preserve">951 0310 0320024070 200 </t>
  </si>
  <si>
    <t xml:space="preserve">951 0310 0320024070 240 </t>
  </si>
  <si>
    <t xml:space="preserve">951 0310 0320024070 244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</si>
  <si>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</si>
  <si>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</si>
  <si>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</si>
  <si>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</si>
  <si>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Лопанского сельского поселения "Благоустройство территорий Лопанского сельского поселения"</t>
  </si>
  <si>
    <t xml:space="preserve">951 0503 0600000000 000 </t>
  </si>
  <si>
    <t>Подпрограмма "Благоустройство территорий"муниципальной программы Лопанского сельского поселения "Благоустройство территорий Лопанского сельского поселения"</t>
  </si>
  <si>
    <t xml:space="preserve">951 0503 0610000000 000 </t>
  </si>
  <si>
    <t>Мероприятия по уличному освещению в рамках реализации подпрограммы "Благоустройство территорий" муниципальной программы Лопанского сельского поселения "Благоустройство территорий Лопанского сельского поселения" (Иные закупки товаров, работ и услуг для обеспечения государственных (муниципальных) нужд)</t>
  </si>
  <si>
    <t xml:space="preserve">951 0503 0610024130 000 </t>
  </si>
  <si>
    <t xml:space="preserve">951 0503 0610024130 200 </t>
  </si>
  <si>
    <t xml:space="preserve">951 0503 0610024130 240 </t>
  </si>
  <si>
    <t xml:space="preserve">951 0503 0610024130 244 </t>
  </si>
  <si>
    <t>Мероприятия по содержанию территорий парка и сквера, многолетних насаждений в рамках реализации подпрограммы "Благоустройство территорий" муниципальной программы Лопанского сельского поселения "Благоустройство территорий Лопанского сельского поселения" (Иные закупки товаров, работ и услуг для обеспечения государственных (муниципальных) нужд)</t>
  </si>
  <si>
    <t xml:space="preserve">951 0503 0610024140 000 </t>
  </si>
  <si>
    <t xml:space="preserve">951 0503 0610024140 200 </t>
  </si>
  <si>
    <t xml:space="preserve">951 0503 0610024140 240 </t>
  </si>
  <si>
    <t xml:space="preserve">951 0503 0610024140 244 </t>
  </si>
  <si>
    <t>Мероприятия по организации и содержанию мест захоронения в рамках реализации подпрограммы "Благоустройство территорий" муниципальной программы Лопанского сельского поселения "Благоустройство территорий Лопанского сельского поселения" (Иные закупки товаров, работ и услуг для обеспечения государственных (муниципальных) нужд)</t>
  </si>
  <si>
    <t xml:space="preserve">951 0503 0610024150 000 </t>
  </si>
  <si>
    <t xml:space="preserve">951 0503 0610024150 200 </t>
  </si>
  <si>
    <t xml:space="preserve">951 0503 0610024150 240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</si>
  <si>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</si>
  <si>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951 0503 0610024150 243 </t>
  </si>
  <si>
    <t xml:space="preserve">951 0503 0610024150 244 </t>
  </si>
  <si>
    <t>Прочие мероприятия по благоустройству в рамках реализации подпрограммы "Благоустройство территорий" муниципальной программы Лопанского сельского поселения "Благоустройство территорий Лопанского сельского поселения" (Иные закупки товаров, работ и услуг для обеспечения государственных (муниципальных) нужд)</t>
  </si>
  <si>
    <t xml:space="preserve">951 0503 0610024160 000 </t>
  </si>
  <si>
    <t xml:space="preserve">951 0503 0610024160 200 </t>
  </si>
  <si>
    <t xml:space="preserve">951 0503 0610024160 240 </t>
  </si>
  <si>
    <t xml:space="preserve">951 0503 0610024160 244 </t>
  </si>
  <si>
    <t>Муниципальная программа Лопанского сельского поселения "Энергоэффективность и развитие энергетики на территории Лопанского сельского поселения"</t>
  </si>
  <si>
    <t xml:space="preserve">951 0503 0900000000 000 </t>
  </si>
  <si>
    <t>Подпрограмма "Энергосбережение и повышение энергетической эффективности" муниципальной программы Лопанского сельского поселения "Энергоэффективность и развитие энергетики на территории Лопанского сельского поселения"</t>
  </si>
  <si>
    <t xml:space="preserve">951 0503 0910000000 000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</si>
  <si>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Лопанского сельского поселения "Энергоэффективность и развитие энергетики на территории Лопанского сельского поселения" (Иные закупки товаров, работ и услуг для обеспечения государственных (муниципальных) нужд)</t>
  </si>
  <si>
    <t xml:space="preserve">951 0503 0910024200 000 </t>
  </si>
  <si>
    <t xml:space="preserve">951 0503 0910024200 200 </t>
  </si>
  <si>
    <t xml:space="preserve">951 0503 0910024200 240 </t>
  </si>
  <si>
    <t xml:space="preserve">951 0503 0910024200 244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</si>
  <si>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</si>
  <si>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</si>
  <si>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</si>
  <si>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</si>
  <si>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</si>
  <si>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>Подпрограмма "Противодействие терроризму и экстремизму"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 в Лопанском сельском поселении"</t>
  </si>
  <si>
    <t xml:space="preserve">951 0801 0210000000 000 </t>
  </si>
  <si>
    <t>Информационно-пропагандистское противодействие экстремизму и терроризму в рамках подпрограммы "Противодействие терроризму и экстремизму" муниципальной программы Лопанского сельского поселения "Обеспечение противодействия терроризму,экстремизму, коррупции, злоупотреблению наркотиками и их незаконному обороту в Лопанском сельском поселении" (Субсидии бюджетным учреждениям)</t>
  </si>
  <si>
    <t xml:space="preserve">951 0801 0210024030 000 </t>
  </si>
  <si>
    <t>Предоставление субсидий бюджетным, автономным учреждениям и иным некоммерческим организациям</t>
  </si>
  <si>
    <t xml:space="preserve">951 0801 0210024030 600 </t>
  </si>
  <si>
    <t>Субсидии бюджетным учреждениям</t>
  </si>
  <si>
    <t xml:space="preserve">951 0801 0210024030 610 </t>
  </si>
  <si>
    <t>Субсидии бюджетным учреждениям на иные цели</t>
  </si>
  <si>
    <t xml:space="preserve">951 0801 0210024030 612 </t>
  </si>
  <si>
    <t>Подпрограмма "Противодействие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 в Лопанском сельском поселении"</t>
  </si>
  <si>
    <t xml:space="preserve">951 0801 0230000000 000 </t>
  </si>
  <si>
    <t>Мероприятия в рамках подпрограммы "Противодействие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терроризму,экстремизму, коррупции, злоупотреблению наркотиками и их незаконному обороту в Лопанском сельском поселении" (Субсидии бюджетным учреждениям)</t>
  </si>
  <si>
    <t xml:space="preserve">951 0801 0230024050 000 </t>
  </si>
  <si>
    <t xml:space="preserve">951 0801 0230024050 600 </t>
  </si>
  <si>
    <t xml:space="preserve">951 0801 0230024050 610 </t>
  </si>
  <si>
    <t xml:space="preserve">951 0801 0230024050 612 </t>
  </si>
  <si>
    <t>Муниципальная программа Лопанского сельского поселения "Развитие Культуры Лопанского сельского поселения"</t>
  </si>
  <si>
    <t xml:space="preserve">951 0801 0700000000 000 </t>
  </si>
  <si>
    <t>Подпрограмма "Развитие культурной деятельности" муниципальной программы Лопанского сельского поселения "Развитие Культуры Лопанского сельского поселения"</t>
  </si>
  <si>
    <t xml:space="preserve">951 0801 0710000000 000 </t>
  </si>
  <si>
    <t>Расходы на обеспечение деятельности (оказание услуг) муниципальных учреждений Лопанского сельского поселения в рамках подпрограммы "Развитие культурной деятельности" муниципальной программы Лопанского сельского поселения "Развитие Культуры Лопанского сельского поселения" (Субсидии бюджетным учреждениям)</t>
  </si>
  <si>
    <t xml:space="preserve">951 0801 0710000590 000 </t>
  </si>
  <si>
    <t xml:space="preserve">951 0801 0710000590 600 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</si>
  <si>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</si>
  <si>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</si>
  <si>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</si>
  <si>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 xml:space="preserve">951 0801 0710000590 612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</si>
</sst>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9" fontId="2" fillId="0" borderId="14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/>
    </xf>
    <xf numFmtId="165" fontId="2" fillId="0" borderId="17" xfId="0" applyNumberFormat="1" applyFont="1" applyBorder="1" applyAlignment="1" applyProtection="1">
      <alignment horizontal="left" wrapText="1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17" xfId="0" applyNumberFormat="1" applyFont="1" applyBorder="1" applyAlignment="1" applyProtection="1">
      <alignment horizontal="left" wrapText="1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/>
    </xf>
    <xf numFmtId="4" fontId="4" fillId="0" borderId="26" xfId="0" applyNumberFormat="1" applyFont="1" applyBorder="1" applyAlignment="1" applyProtection="1">
      <alignment horizontal="right"/>
    </xf>
    <xf numFmtId="4" fontId="4" fillId="0" borderId="19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4" xfId="0" applyFont="1" applyBorder="1" applyAlignment="1" applyProtection="1"/>
    <xf numFmtId="0" fontId="3" fillId="0" borderId="15" xfId="0" applyFont="1" applyBorder="1" applyAlignment="1" applyProtection="1"/>
    <xf numFmtId="0" fontId="3" fillId="0" borderId="16" xfId="0" applyFont="1" applyBorder="1" applyAlignment="1" applyProtection="1">
      <alignment horizontal="center"/>
    </xf>
    <xf numFmtId="0" fontId="3" fillId="0" borderId="27" xfId="0" applyFont="1" applyBorder="1" applyAlignment="1" applyProtection="1"/>
    <xf numFmtId="49" fontId="2" fillId="0" borderId="28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29" xfId="0" applyNumberFormat="1" applyFont="1" applyBorder="1" applyAlignment="1" applyProtection="1">
      <alignment horizontal="right"/>
    </xf>
    <xf numFmtId="165" fontId="2" fillId="0" borderId="10" xfId="0" applyNumberFormat="1" applyFont="1" applyBorder="1" applyAlignment="1" applyProtection="1">
      <alignment horizontal="left" wrapText="1"/>
    </xf>
    <xf numFmtId="0" fontId="3" fillId="0" borderId="30" xfId="0" applyFont="1" applyBorder="1" applyAlignment="1" applyProtection="1"/>
    <xf numFmtId="0" fontId="3" fillId="0" borderId="31" xfId="0" applyFont="1" applyBorder="1" applyAlignment="1" applyProtection="1"/>
    <xf numFmtId="0" fontId="3" fillId="0" borderId="31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left" wrapText="1"/>
    </xf>
    <xf numFmtId="49" fontId="2" fillId="0" borderId="32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34" xfId="0" applyNumberFormat="1" applyFont="1" applyBorder="1" applyAlignment="1" applyProtection="1">
      <alignment horizontal="right"/>
    </xf>
    <xf numFmtId="4" fontId="2" fillId="0" borderId="35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6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29" xfId="0" applyNumberFormat="1" applyFont="1" applyBorder="1" applyAlignment="1" applyProtection="1">
      <alignment horizontal="right"/>
    </xf>
    <xf numFmtId="0" fontId="2" fillId="0" borderId="37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9" fontId="4" fillId="0" borderId="18" xfId="0" applyNumberFormat="1" applyFont="1" applyBorder="1" applyAlignment="1" applyProtection="1">
      <alignment horizontal="center" wrapText="1"/>
    </xf>
    <xf numFmtId="49" fontId="4" fillId="0" borderId="26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0" xfId="0" applyFont="1" applyBorder="1" applyAlignment="1" applyProtection="1">
      <alignment horizontal="left"/>
    </xf>
    <xf numFmtId="0" fontId="3" fillId="0" borderId="21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left"/>
    </xf>
    <xf numFmtId="49" fontId="3" fillId="0" borderId="21" xfId="0" applyNumberFormat="1" applyFont="1" applyBorder="1" applyAlignment="1" applyProtection="1"/>
    <xf numFmtId="0" fontId="3" fillId="0" borderId="21" xfId="0" applyFont="1" applyBorder="1" applyAlignment="1" applyProtection="1"/>
    <xf numFmtId="0" fontId="0" fillId="0" borderId="39" xfId="0" applyBorder="1"/>
    <xf numFmtId="4" fontId="2" fillId="0" borderId="28" xfId="0" applyNumberFormat="1" applyFont="1" applyBorder="1" applyAlignment="1" applyProtection="1">
      <alignment horizontal="right"/>
    </xf>
    <xf numFmtId="4" fontId="2" fillId="0" borderId="2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" fontId="2" fillId="0" borderId="26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0" fontId="6" fillId="0" borderId="0" xfId="0" applyFont="1"/>
    <xf numFmtId="0" fontId="3" fillId="0" borderId="27" xfId="0" applyFont="1" applyBorder="1" applyAlignment="1" applyProtection="1">
      <alignment horizontal="right"/>
    </xf>
    <xf numFmtId="0" fontId="3" fillId="0" borderId="38" xfId="0" applyFont="1" applyBorder="1" applyAlignment="1" applyProtection="1"/>
    <xf numFmtId="43" fontId="2" fillId="0" borderId="29" xfId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4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19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topLeftCell="B34" workbookViewId="0">
      <selection activeCell="H32" sqref="H3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96</v>
      </c>
      <c r="B2" s="110"/>
      <c r="C2" s="110"/>
      <c r="D2" s="110"/>
      <c r="E2" s="3"/>
      <c r="F2" s="4" t="s">
        <v>97</v>
      </c>
    </row>
    <row r="3" spans="1:6">
      <c r="A3" s="5"/>
      <c r="B3" s="5"/>
      <c r="C3" s="5"/>
      <c r="D3" s="5"/>
      <c r="E3" s="6" t="s">
        <v>98</v>
      </c>
      <c r="F3" s="7" t="s">
        <v>99</v>
      </c>
    </row>
    <row r="4" spans="1:6">
      <c r="A4" s="111" t="s">
        <v>101</v>
      </c>
      <c r="B4" s="111"/>
      <c r="C4" s="111"/>
      <c r="D4" s="111"/>
      <c r="E4" s="3" t="s">
        <v>100</v>
      </c>
      <c r="F4" s="8" t="s">
        <v>102</v>
      </c>
    </row>
    <row r="5" spans="1:6">
      <c r="A5" s="9"/>
      <c r="B5" s="9"/>
      <c r="C5" s="9"/>
      <c r="D5" s="9"/>
      <c r="E5" s="3" t="s">
        <v>103</v>
      </c>
      <c r="F5" s="10" t="s">
        <v>113</v>
      </c>
    </row>
    <row r="6" spans="1:6">
      <c r="A6" s="11" t="s">
        <v>104</v>
      </c>
      <c r="B6" s="112" t="s">
        <v>111</v>
      </c>
      <c r="C6" s="113"/>
      <c r="D6" s="113"/>
      <c r="E6" s="3" t="s">
        <v>105</v>
      </c>
      <c r="F6" s="10" t="s">
        <v>114</v>
      </c>
    </row>
    <row r="7" spans="1:6">
      <c r="A7" s="11" t="s">
        <v>106</v>
      </c>
      <c r="B7" s="114" t="s">
        <v>88</v>
      </c>
      <c r="C7" s="114"/>
      <c r="D7" s="114"/>
      <c r="E7" s="3" t="s">
        <v>107</v>
      </c>
      <c r="F7" s="12" t="s">
        <v>115</v>
      </c>
    </row>
    <row r="8" spans="1:6">
      <c r="A8" s="11" t="s">
        <v>108</v>
      </c>
      <c r="B8" s="11"/>
      <c r="C8" s="11"/>
      <c r="D8" s="13"/>
      <c r="E8" s="3"/>
      <c r="F8" s="14"/>
    </row>
    <row r="9" spans="1:6">
      <c r="A9" s="11" t="s">
        <v>112</v>
      </c>
      <c r="B9" s="11"/>
      <c r="C9" s="15"/>
      <c r="D9" s="13"/>
      <c r="E9" s="3" t="s">
        <v>109</v>
      </c>
      <c r="F9" s="16" t="s">
        <v>110</v>
      </c>
    </row>
    <row r="10" spans="1:6" ht="20.25" customHeight="1">
      <c r="A10" s="110" t="s">
        <v>116</v>
      </c>
      <c r="B10" s="110"/>
      <c r="C10" s="110"/>
      <c r="D10" s="110"/>
      <c r="E10" s="1"/>
      <c r="F10" s="17"/>
    </row>
    <row r="11" spans="1:6" ht="4.1500000000000004" customHeight="1">
      <c r="A11" s="98" t="s">
        <v>117</v>
      </c>
      <c r="B11" s="107" t="s">
        <v>118</v>
      </c>
      <c r="C11" s="107" t="s">
        <v>119</v>
      </c>
      <c r="D11" s="104" t="s">
        <v>120</v>
      </c>
      <c r="E11" s="104" t="s">
        <v>121</v>
      </c>
      <c r="F11" s="101" t="s">
        <v>122</v>
      </c>
    </row>
    <row r="12" spans="1:6" ht="3.6" customHeight="1">
      <c r="A12" s="99"/>
      <c r="B12" s="108"/>
      <c r="C12" s="108"/>
      <c r="D12" s="105"/>
      <c r="E12" s="105"/>
      <c r="F12" s="102"/>
    </row>
    <row r="13" spans="1:6" ht="3" customHeight="1">
      <c r="A13" s="99"/>
      <c r="B13" s="108"/>
      <c r="C13" s="108"/>
      <c r="D13" s="105"/>
      <c r="E13" s="105"/>
      <c r="F13" s="102"/>
    </row>
    <row r="14" spans="1:6" ht="3" customHeight="1">
      <c r="A14" s="99"/>
      <c r="B14" s="108"/>
      <c r="C14" s="108"/>
      <c r="D14" s="105"/>
      <c r="E14" s="105"/>
      <c r="F14" s="102"/>
    </row>
    <row r="15" spans="1:6" ht="3" customHeight="1">
      <c r="A15" s="99"/>
      <c r="B15" s="108"/>
      <c r="C15" s="108"/>
      <c r="D15" s="105"/>
      <c r="E15" s="105"/>
      <c r="F15" s="102"/>
    </row>
    <row r="16" spans="1:6" ht="3" customHeight="1">
      <c r="A16" s="99"/>
      <c r="B16" s="108"/>
      <c r="C16" s="108"/>
      <c r="D16" s="105"/>
      <c r="E16" s="105"/>
      <c r="F16" s="102"/>
    </row>
    <row r="17" spans="1:6" ht="23.45" customHeight="1">
      <c r="A17" s="100"/>
      <c r="B17" s="109"/>
      <c r="C17" s="109"/>
      <c r="D17" s="106"/>
      <c r="E17" s="106"/>
      <c r="F17" s="103"/>
    </row>
    <row r="18" spans="1:6" ht="12.6" customHeight="1">
      <c r="A18" s="18">
        <v>1</v>
      </c>
      <c r="B18" s="19">
        <v>2</v>
      </c>
      <c r="C18" s="20">
        <v>3</v>
      </c>
      <c r="D18" s="21" t="s">
        <v>123</v>
      </c>
      <c r="E18" s="22" t="s">
        <v>124</v>
      </c>
      <c r="F18" s="23" t="s">
        <v>125</v>
      </c>
    </row>
    <row r="19" spans="1:6">
      <c r="A19" s="24" t="s">
        <v>126</v>
      </c>
      <c r="B19" s="25" t="s">
        <v>127</v>
      </c>
      <c r="C19" s="26" t="s">
        <v>128</v>
      </c>
      <c r="D19" s="27">
        <v>13901800</v>
      </c>
      <c r="E19" s="89">
        <f>E22+E35+E40+E50+E54+E60+E65</f>
        <v>14479726.100000001</v>
      </c>
      <c r="F19" s="27"/>
    </row>
    <row r="20" spans="1:6">
      <c r="A20" s="28" t="s">
        <v>129</v>
      </c>
      <c r="B20" s="29"/>
      <c r="C20" s="30"/>
      <c r="D20" s="90"/>
      <c r="E20" s="90"/>
      <c r="F20" s="91"/>
    </row>
    <row r="21" spans="1:6">
      <c r="A21" s="31" t="s">
        <v>130</v>
      </c>
      <c r="B21" s="32" t="s">
        <v>127</v>
      </c>
      <c r="C21" s="33" t="s">
        <v>131</v>
      </c>
      <c r="D21" s="92">
        <v>11019200</v>
      </c>
      <c r="E21" s="92">
        <v>11597126</v>
      </c>
      <c r="F21" s="93"/>
    </row>
    <row r="22" spans="1:6">
      <c r="A22" s="31" t="s">
        <v>132</v>
      </c>
      <c r="B22" s="32" t="s">
        <v>127</v>
      </c>
      <c r="C22" s="33" t="s">
        <v>133</v>
      </c>
      <c r="D22" s="92">
        <v>2061900</v>
      </c>
      <c r="E22" s="92">
        <v>2164416.2200000002</v>
      </c>
      <c r="F22" s="93"/>
    </row>
    <row r="23" spans="1:6">
      <c r="A23" s="31" t="s">
        <v>134</v>
      </c>
      <c r="B23" s="32" t="s">
        <v>127</v>
      </c>
      <c r="C23" s="33" t="s">
        <v>135</v>
      </c>
      <c r="D23" s="92">
        <v>2061900</v>
      </c>
      <c r="E23" s="92">
        <v>2164416.2200000002</v>
      </c>
      <c r="F23" s="93"/>
    </row>
    <row r="24" spans="1:6" ht="67.5">
      <c r="A24" s="31" t="s">
        <v>136</v>
      </c>
      <c r="B24" s="32" t="s">
        <v>127</v>
      </c>
      <c r="C24" s="33" t="s">
        <v>137</v>
      </c>
      <c r="D24" s="92">
        <v>2046000</v>
      </c>
      <c r="E24" s="92">
        <v>2148442.2799999998</v>
      </c>
      <c r="F24" s="93"/>
    </row>
    <row r="25" spans="1:6" ht="90">
      <c r="A25" s="34" t="s">
        <v>138</v>
      </c>
      <c r="B25" s="32" t="s">
        <v>127</v>
      </c>
      <c r="C25" s="33" t="s">
        <v>139</v>
      </c>
      <c r="D25" s="92" t="s">
        <v>140</v>
      </c>
      <c r="E25" s="92">
        <v>2147720.36</v>
      </c>
      <c r="F25" s="93" t="str">
        <f t="shared" ref="F25:F44" si="0">IF(OR(D25="-",IF(E25="-",0,E25)&gt;=IF(D25="-",0,D25)),"-",IF(D25="-",0,D25)-IF(E25="-",0,E25))</f>
        <v>-</v>
      </c>
    </row>
    <row r="26" spans="1:6" ht="67.5">
      <c r="A26" s="34" t="s">
        <v>141</v>
      </c>
      <c r="B26" s="32" t="s">
        <v>127</v>
      </c>
      <c r="C26" s="33" t="s">
        <v>142</v>
      </c>
      <c r="D26" s="92" t="s">
        <v>140</v>
      </c>
      <c r="E26" s="92">
        <v>348.38</v>
      </c>
      <c r="F26" s="93" t="str">
        <f t="shared" si="0"/>
        <v>-</v>
      </c>
    </row>
    <row r="27" spans="1:6" ht="90">
      <c r="A27" s="34" t="s">
        <v>143</v>
      </c>
      <c r="B27" s="32" t="s">
        <v>127</v>
      </c>
      <c r="C27" s="33" t="s">
        <v>144</v>
      </c>
      <c r="D27" s="92" t="s">
        <v>140</v>
      </c>
      <c r="E27" s="92">
        <v>373.54</v>
      </c>
      <c r="F27" s="93" t="str">
        <f t="shared" si="0"/>
        <v>-</v>
      </c>
    </row>
    <row r="28" spans="1:6" ht="101.25">
      <c r="A28" s="34" t="s">
        <v>145</v>
      </c>
      <c r="B28" s="32" t="s">
        <v>127</v>
      </c>
      <c r="C28" s="33" t="s">
        <v>146</v>
      </c>
      <c r="D28" s="92">
        <v>8400</v>
      </c>
      <c r="E28" s="92">
        <v>8425.98</v>
      </c>
      <c r="F28" s="93"/>
    </row>
    <row r="29" spans="1:6" ht="123.75">
      <c r="A29" s="34" t="s">
        <v>147</v>
      </c>
      <c r="B29" s="32" t="s">
        <v>127</v>
      </c>
      <c r="C29" s="33" t="s">
        <v>148</v>
      </c>
      <c r="D29" s="92" t="s">
        <v>140</v>
      </c>
      <c r="E29" s="92">
        <v>8485.98</v>
      </c>
      <c r="F29" s="93" t="str">
        <f t="shared" si="0"/>
        <v>-</v>
      </c>
    </row>
    <row r="30" spans="1:6" ht="123.75">
      <c r="A30" s="34" t="s">
        <v>149</v>
      </c>
      <c r="B30" s="32" t="s">
        <v>127</v>
      </c>
      <c r="C30" s="33" t="s">
        <v>150</v>
      </c>
      <c r="D30" s="92" t="s">
        <v>140</v>
      </c>
      <c r="E30" s="92">
        <v>-60</v>
      </c>
      <c r="F30" s="93" t="str">
        <f t="shared" si="0"/>
        <v>-</v>
      </c>
    </row>
    <row r="31" spans="1:6" ht="33.75">
      <c r="A31" s="31" t="s">
        <v>151</v>
      </c>
      <c r="B31" s="32" t="s">
        <v>127</v>
      </c>
      <c r="C31" s="33" t="s">
        <v>152</v>
      </c>
      <c r="D31" s="92">
        <v>7500</v>
      </c>
      <c r="E31" s="92">
        <v>7547.96</v>
      </c>
      <c r="F31" s="93"/>
    </row>
    <row r="32" spans="1:6" ht="67.5">
      <c r="A32" s="31" t="s">
        <v>153</v>
      </c>
      <c r="B32" s="32" t="s">
        <v>127</v>
      </c>
      <c r="C32" s="33" t="s">
        <v>154</v>
      </c>
      <c r="D32" s="92" t="s">
        <v>140</v>
      </c>
      <c r="E32" s="92">
        <v>7437.96</v>
      </c>
      <c r="F32" s="93" t="str">
        <f t="shared" si="0"/>
        <v>-</v>
      </c>
    </row>
    <row r="33" spans="1:6" ht="45">
      <c r="A33" s="31" t="s">
        <v>155</v>
      </c>
      <c r="B33" s="32" t="s">
        <v>127</v>
      </c>
      <c r="C33" s="33" t="s">
        <v>156</v>
      </c>
      <c r="D33" s="92" t="s">
        <v>140</v>
      </c>
      <c r="E33" s="92">
        <v>32.78</v>
      </c>
      <c r="F33" s="93" t="str">
        <f t="shared" si="0"/>
        <v>-</v>
      </c>
    </row>
    <row r="34" spans="1:6" ht="67.5">
      <c r="A34" s="31" t="s">
        <v>157</v>
      </c>
      <c r="B34" s="32" t="s">
        <v>127</v>
      </c>
      <c r="C34" s="33" t="s">
        <v>158</v>
      </c>
      <c r="D34" s="92" t="s">
        <v>140</v>
      </c>
      <c r="E34" s="92">
        <v>77.22</v>
      </c>
      <c r="F34" s="93" t="str">
        <f t="shared" si="0"/>
        <v>-</v>
      </c>
    </row>
    <row r="35" spans="1:6">
      <c r="A35" s="31" t="s">
        <v>159</v>
      </c>
      <c r="B35" s="32" t="s">
        <v>127</v>
      </c>
      <c r="C35" s="33" t="s">
        <v>160</v>
      </c>
      <c r="D35" s="92">
        <v>2133200</v>
      </c>
      <c r="E35" s="92">
        <v>2133232.62</v>
      </c>
      <c r="F35" s="93"/>
    </row>
    <row r="36" spans="1:6">
      <c r="A36" s="31" t="s">
        <v>161</v>
      </c>
      <c r="B36" s="32" t="s">
        <v>127</v>
      </c>
      <c r="C36" s="33" t="s">
        <v>162</v>
      </c>
      <c r="D36" s="92">
        <v>2133200</v>
      </c>
      <c r="E36" s="92">
        <v>2133232.62</v>
      </c>
      <c r="F36" s="93"/>
    </row>
    <row r="37" spans="1:6">
      <c r="A37" s="31" t="s">
        <v>161</v>
      </c>
      <c r="B37" s="32" t="s">
        <v>127</v>
      </c>
      <c r="C37" s="33" t="s">
        <v>163</v>
      </c>
      <c r="D37" s="92">
        <v>2133200</v>
      </c>
      <c r="E37" s="92">
        <v>2133232.62</v>
      </c>
      <c r="F37" s="93"/>
    </row>
    <row r="38" spans="1:6" ht="45">
      <c r="A38" s="31" t="s">
        <v>164</v>
      </c>
      <c r="B38" s="32" t="s">
        <v>127</v>
      </c>
      <c r="C38" s="33" t="s">
        <v>165</v>
      </c>
      <c r="D38" s="92" t="s">
        <v>140</v>
      </c>
      <c r="E38" s="92">
        <v>2131814.06</v>
      </c>
      <c r="F38" s="93" t="str">
        <f t="shared" si="0"/>
        <v>-</v>
      </c>
    </row>
    <row r="39" spans="1:6" ht="22.5">
      <c r="A39" s="31" t="s">
        <v>166</v>
      </c>
      <c r="B39" s="32" t="s">
        <v>127</v>
      </c>
      <c r="C39" s="33" t="s">
        <v>167</v>
      </c>
      <c r="D39" s="92" t="s">
        <v>140</v>
      </c>
      <c r="E39" s="92">
        <v>1418.56</v>
      </c>
      <c r="F39" s="93" t="str">
        <f t="shared" si="0"/>
        <v>-</v>
      </c>
    </row>
    <row r="40" spans="1:6">
      <c r="A40" s="31" t="s">
        <v>168</v>
      </c>
      <c r="B40" s="32" t="s">
        <v>127</v>
      </c>
      <c r="C40" s="33" t="s">
        <v>169</v>
      </c>
      <c r="D40" s="92">
        <v>6619000</v>
      </c>
      <c r="E40" s="92">
        <v>7065452.0499999998</v>
      </c>
      <c r="F40" s="93"/>
    </row>
    <row r="41" spans="1:6">
      <c r="A41" s="31" t="s">
        <v>170</v>
      </c>
      <c r="B41" s="32" t="s">
        <v>127</v>
      </c>
      <c r="C41" s="33" t="s">
        <v>171</v>
      </c>
      <c r="D41" s="92">
        <v>126100</v>
      </c>
      <c r="E41" s="92">
        <v>125948.71</v>
      </c>
      <c r="F41" s="93">
        <f>+D41-E41</f>
        <v>151.2899999999936</v>
      </c>
    </row>
    <row r="42" spans="1:6" ht="33.75">
      <c r="A42" s="31" t="s">
        <v>172</v>
      </c>
      <c r="B42" s="32" t="s">
        <v>127</v>
      </c>
      <c r="C42" s="33" t="s">
        <v>173</v>
      </c>
      <c r="D42" s="92">
        <v>126100</v>
      </c>
      <c r="E42" s="92">
        <v>125948.71</v>
      </c>
      <c r="F42" s="93">
        <f t="shared" si="0"/>
        <v>151.2899999999936</v>
      </c>
    </row>
    <row r="43" spans="1:6" ht="67.5">
      <c r="A43" s="31" t="s">
        <v>174</v>
      </c>
      <c r="B43" s="32" t="s">
        <v>127</v>
      </c>
      <c r="C43" s="33" t="s">
        <v>175</v>
      </c>
      <c r="D43" s="92" t="s">
        <v>140</v>
      </c>
      <c r="E43" s="92">
        <v>124011.94</v>
      </c>
      <c r="F43" s="93" t="str">
        <f t="shared" si="0"/>
        <v>-</v>
      </c>
    </row>
    <row r="44" spans="1:6" ht="45">
      <c r="A44" s="31" t="s">
        <v>176</v>
      </c>
      <c r="B44" s="32" t="s">
        <v>127</v>
      </c>
      <c r="C44" s="33" t="s">
        <v>177</v>
      </c>
      <c r="D44" s="92" t="s">
        <v>140</v>
      </c>
      <c r="E44" s="92">
        <v>1936.77</v>
      </c>
      <c r="F44" s="93" t="str">
        <f t="shared" si="0"/>
        <v>-</v>
      </c>
    </row>
    <row r="45" spans="1:6">
      <c r="A45" s="31" t="s">
        <v>178</v>
      </c>
      <c r="B45" s="32" t="s">
        <v>127</v>
      </c>
      <c r="C45" s="33" t="s">
        <v>179</v>
      </c>
      <c r="D45" s="92">
        <v>6492900</v>
      </c>
      <c r="E45" s="92">
        <v>6939503.3399999999</v>
      </c>
      <c r="F45" s="93"/>
    </row>
    <row r="46" spans="1:6">
      <c r="A46" s="31" t="s">
        <v>180</v>
      </c>
      <c r="B46" s="32" t="s">
        <v>127</v>
      </c>
      <c r="C46" s="33" t="s">
        <v>181</v>
      </c>
      <c r="D46" s="92">
        <v>2787200</v>
      </c>
      <c r="E46" s="92">
        <v>3216543.73</v>
      </c>
      <c r="F46" s="93"/>
    </row>
    <row r="47" spans="1:6" ht="33.75">
      <c r="A47" s="31" t="s">
        <v>182</v>
      </c>
      <c r="B47" s="32" t="s">
        <v>127</v>
      </c>
      <c r="C47" s="33" t="s">
        <v>183</v>
      </c>
      <c r="D47" s="92">
        <v>2787200</v>
      </c>
      <c r="E47" s="92">
        <v>3216543.73</v>
      </c>
      <c r="F47" s="93"/>
    </row>
    <row r="48" spans="1:6">
      <c r="A48" s="31" t="s">
        <v>184</v>
      </c>
      <c r="B48" s="32" t="s">
        <v>127</v>
      </c>
      <c r="C48" s="33" t="s">
        <v>185</v>
      </c>
      <c r="D48" s="92">
        <v>3705700</v>
      </c>
      <c r="E48" s="92">
        <v>3722959.61</v>
      </c>
      <c r="F48" s="93"/>
    </row>
    <row r="49" spans="1:6" ht="33.75">
      <c r="A49" s="31" t="s">
        <v>186</v>
      </c>
      <c r="B49" s="32" t="s">
        <v>127</v>
      </c>
      <c r="C49" s="33" t="s">
        <v>187</v>
      </c>
      <c r="D49" s="92">
        <v>3705700</v>
      </c>
      <c r="E49" s="92">
        <v>3722959.61</v>
      </c>
      <c r="F49" s="93"/>
    </row>
    <row r="50" spans="1:6">
      <c r="A50" s="31" t="s">
        <v>188</v>
      </c>
      <c r="B50" s="32" t="s">
        <v>127</v>
      </c>
      <c r="C50" s="33" t="s">
        <v>189</v>
      </c>
      <c r="D50" s="92">
        <v>23600</v>
      </c>
      <c r="E50" s="92">
        <v>23620</v>
      </c>
      <c r="F50" s="93"/>
    </row>
    <row r="51" spans="1:6" ht="45">
      <c r="A51" s="31" t="s">
        <v>190</v>
      </c>
      <c r="B51" s="32" t="s">
        <v>127</v>
      </c>
      <c r="C51" s="33" t="s">
        <v>191</v>
      </c>
      <c r="D51" s="92">
        <v>23600</v>
      </c>
      <c r="E51" s="92">
        <v>23620</v>
      </c>
      <c r="F51" s="93"/>
    </row>
    <row r="52" spans="1:6" ht="67.5">
      <c r="A52" s="31" t="s">
        <v>192</v>
      </c>
      <c r="B52" s="32" t="s">
        <v>127</v>
      </c>
      <c r="C52" s="33" t="s">
        <v>193</v>
      </c>
      <c r="D52" s="92">
        <v>23600</v>
      </c>
      <c r="E52" s="92">
        <v>23620</v>
      </c>
      <c r="F52" s="93"/>
    </row>
    <row r="53" spans="1:6" ht="67.5">
      <c r="A53" s="31" t="s">
        <v>192</v>
      </c>
      <c r="B53" s="32" t="s">
        <v>127</v>
      </c>
      <c r="C53" s="33" t="s">
        <v>194</v>
      </c>
      <c r="D53" s="92" t="s">
        <v>140</v>
      </c>
      <c r="E53" s="92">
        <v>23620</v>
      </c>
      <c r="F53" s="93" t="str">
        <f t="shared" ref="F53" si="1">IF(OR(D53="-",IF(E53="-",0,E53)&gt;=IF(D53="-",0,D53)),"-",IF(D53="-",0,D53)-IF(E53="-",0,E53))</f>
        <v>-</v>
      </c>
    </row>
    <row r="54" spans="1:6" ht="33.75">
      <c r="A54" s="31" t="s">
        <v>195</v>
      </c>
      <c r="B54" s="32" t="s">
        <v>127</v>
      </c>
      <c r="C54" s="33" t="s">
        <v>196</v>
      </c>
      <c r="D54" s="92">
        <v>144800</v>
      </c>
      <c r="E54" s="92">
        <v>143705.21</v>
      </c>
      <c r="F54" s="93">
        <f t="shared" ref="F54:F59" si="2">+D54-E54</f>
        <v>1094.7900000000081</v>
      </c>
    </row>
    <row r="55" spans="1:6" ht="78.75">
      <c r="A55" s="34" t="s">
        <v>197</v>
      </c>
      <c r="B55" s="32" t="s">
        <v>127</v>
      </c>
      <c r="C55" s="33" t="s">
        <v>198</v>
      </c>
      <c r="D55" s="92">
        <v>144800</v>
      </c>
      <c r="E55" s="92">
        <v>143705.21</v>
      </c>
      <c r="F55" s="93">
        <f t="shared" si="2"/>
        <v>1094.7900000000081</v>
      </c>
    </row>
    <row r="56" spans="1:6" ht="67.5">
      <c r="A56" s="34" t="s">
        <v>199</v>
      </c>
      <c r="B56" s="32" t="s">
        <v>127</v>
      </c>
      <c r="C56" s="33" t="s">
        <v>200</v>
      </c>
      <c r="D56" s="92">
        <v>35100</v>
      </c>
      <c r="E56" s="92">
        <v>34014.959999999999</v>
      </c>
      <c r="F56" s="93">
        <f t="shared" si="2"/>
        <v>1085.0400000000009</v>
      </c>
    </row>
    <row r="57" spans="1:6" ht="56.25">
      <c r="A57" s="31" t="s">
        <v>201</v>
      </c>
      <c r="B57" s="32" t="s">
        <v>127</v>
      </c>
      <c r="C57" s="33" t="s">
        <v>202</v>
      </c>
      <c r="D57" s="92">
        <v>35100</v>
      </c>
      <c r="E57" s="92">
        <v>34014.959999999999</v>
      </c>
      <c r="F57" s="93">
        <f t="shared" si="2"/>
        <v>1085.0400000000009</v>
      </c>
    </row>
    <row r="58" spans="1:6" ht="33.75">
      <c r="A58" s="31" t="s">
        <v>203</v>
      </c>
      <c r="B58" s="32" t="s">
        <v>127</v>
      </c>
      <c r="C58" s="33" t="s">
        <v>204</v>
      </c>
      <c r="D58" s="92">
        <v>109700</v>
      </c>
      <c r="E58" s="92">
        <v>109690.25</v>
      </c>
      <c r="F58" s="93">
        <f t="shared" si="2"/>
        <v>9.75</v>
      </c>
    </row>
    <row r="59" spans="1:6" ht="33.75">
      <c r="A59" s="31" t="s">
        <v>205</v>
      </c>
      <c r="B59" s="32" t="s">
        <v>127</v>
      </c>
      <c r="C59" s="33" t="s">
        <v>206</v>
      </c>
      <c r="D59" s="92">
        <v>109700</v>
      </c>
      <c r="E59" s="92">
        <v>109690.25</v>
      </c>
      <c r="F59" s="93">
        <f t="shared" si="2"/>
        <v>9.75</v>
      </c>
    </row>
    <row r="60" spans="1:6">
      <c r="A60" s="31" t="s">
        <v>207</v>
      </c>
      <c r="B60" s="32" t="s">
        <v>127</v>
      </c>
      <c r="C60" s="33" t="s">
        <v>208</v>
      </c>
      <c r="D60" s="92">
        <v>36700</v>
      </c>
      <c r="E60" s="92">
        <v>66700</v>
      </c>
      <c r="F60" s="93"/>
    </row>
    <row r="61" spans="1:6" ht="33.75">
      <c r="A61" s="31" t="s">
        <v>209</v>
      </c>
      <c r="B61" s="32" t="s">
        <v>127</v>
      </c>
      <c r="C61" s="33" t="s">
        <v>210</v>
      </c>
      <c r="D61" s="92">
        <v>8000</v>
      </c>
      <c r="E61" s="92">
        <v>38000</v>
      </c>
      <c r="F61" s="93"/>
    </row>
    <row r="62" spans="1:6" ht="45">
      <c r="A62" s="31" t="s">
        <v>211</v>
      </c>
      <c r="B62" s="32" t="s">
        <v>127</v>
      </c>
      <c r="C62" s="33" t="s">
        <v>212</v>
      </c>
      <c r="D62" s="92">
        <v>8000</v>
      </c>
      <c r="E62" s="92">
        <v>38000</v>
      </c>
      <c r="F62" s="93"/>
    </row>
    <row r="63" spans="1:6" ht="22.5">
      <c r="A63" s="31" t="s">
        <v>213</v>
      </c>
      <c r="B63" s="32" t="s">
        <v>127</v>
      </c>
      <c r="C63" s="33" t="s">
        <v>214</v>
      </c>
      <c r="D63" s="92">
        <v>28700</v>
      </c>
      <c r="E63" s="92">
        <v>28700</v>
      </c>
      <c r="F63" s="93"/>
    </row>
    <row r="64" spans="1:6" ht="33.75">
      <c r="A64" s="31" t="s">
        <v>215</v>
      </c>
      <c r="B64" s="32" t="s">
        <v>127</v>
      </c>
      <c r="C64" s="33" t="s">
        <v>216</v>
      </c>
      <c r="D64" s="92">
        <v>28700</v>
      </c>
      <c r="E64" s="92">
        <v>28700</v>
      </c>
      <c r="F64" s="93"/>
    </row>
    <row r="65" spans="1:6">
      <c r="A65" s="31" t="s">
        <v>217</v>
      </c>
      <c r="B65" s="32" t="s">
        <v>127</v>
      </c>
      <c r="C65" s="33" t="s">
        <v>218</v>
      </c>
      <c r="D65" s="92">
        <v>2882600</v>
      </c>
      <c r="E65" s="92">
        <v>2882600</v>
      </c>
      <c r="F65" s="93"/>
    </row>
    <row r="66" spans="1:6" ht="33.75">
      <c r="A66" s="31" t="s">
        <v>219</v>
      </c>
      <c r="B66" s="32" t="s">
        <v>127</v>
      </c>
      <c r="C66" s="33" t="s">
        <v>220</v>
      </c>
      <c r="D66" s="92">
        <v>2882600</v>
      </c>
      <c r="E66" s="92">
        <v>2882600</v>
      </c>
      <c r="F66" s="93"/>
    </row>
    <row r="67" spans="1:6" ht="22.5">
      <c r="A67" s="31" t="s">
        <v>221</v>
      </c>
      <c r="B67" s="32" t="s">
        <v>127</v>
      </c>
      <c r="C67" s="33" t="s">
        <v>222</v>
      </c>
      <c r="D67" s="92">
        <v>930500</v>
      </c>
      <c r="E67" s="92">
        <v>930500</v>
      </c>
      <c r="F67" s="93"/>
    </row>
    <row r="68" spans="1:6">
      <c r="A68" s="31" t="s">
        <v>223</v>
      </c>
      <c r="B68" s="32" t="s">
        <v>127</v>
      </c>
      <c r="C68" s="33" t="s">
        <v>224</v>
      </c>
      <c r="D68" s="92">
        <v>930500</v>
      </c>
      <c r="E68" s="92">
        <v>930500</v>
      </c>
      <c r="F68" s="93"/>
    </row>
    <row r="69" spans="1:6" ht="22.5">
      <c r="A69" s="31" t="s">
        <v>225</v>
      </c>
      <c r="B69" s="32" t="s">
        <v>127</v>
      </c>
      <c r="C69" s="33" t="s">
        <v>226</v>
      </c>
      <c r="D69" s="92">
        <v>930500</v>
      </c>
      <c r="E69" s="92">
        <v>930500</v>
      </c>
      <c r="F69" s="93"/>
    </row>
    <row r="70" spans="1:6" ht="22.5">
      <c r="A70" s="31" t="s">
        <v>227</v>
      </c>
      <c r="B70" s="32" t="s">
        <v>127</v>
      </c>
      <c r="C70" s="33" t="s">
        <v>228</v>
      </c>
      <c r="D70" s="92">
        <v>192900</v>
      </c>
      <c r="E70" s="92">
        <v>192900</v>
      </c>
      <c r="F70" s="93"/>
    </row>
    <row r="71" spans="1:6" ht="33.75">
      <c r="A71" s="31" t="s">
        <v>229</v>
      </c>
      <c r="B71" s="32" t="s">
        <v>127</v>
      </c>
      <c r="C71" s="33" t="s">
        <v>230</v>
      </c>
      <c r="D71" s="92">
        <v>200</v>
      </c>
      <c r="E71" s="92">
        <v>200</v>
      </c>
      <c r="F71" s="93"/>
    </row>
    <row r="72" spans="1:6" ht="33.75">
      <c r="A72" s="31" t="s">
        <v>231</v>
      </c>
      <c r="B72" s="32" t="s">
        <v>127</v>
      </c>
      <c r="C72" s="33" t="s">
        <v>232</v>
      </c>
      <c r="D72" s="92">
        <v>200</v>
      </c>
      <c r="E72" s="92">
        <v>200</v>
      </c>
      <c r="F72" s="93"/>
    </row>
    <row r="73" spans="1:6" ht="33.75">
      <c r="A73" s="31" t="s">
        <v>233</v>
      </c>
      <c r="B73" s="32" t="s">
        <v>127</v>
      </c>
      <c r="C73" s="33" t="s">
        <v>234</v>
      </c>
      <c r="D73" s="92">
        <v>192700</v>
      </c>
      <c r="E73" s="92">
        <v>192700</v>
      </c>
      <c r="F73" s="93"/>
    </row>
    <row r="74" spans="1:6" ht="33.75">
      <c r="A74" s="31" t="s">
        <v>235</v>
      </c>
      <c r="B74" s="32" t="s">
        <v>127</v>
      </c>
      <c r="C74" s="33" t="s">
        <v>236</v>
      </c>
      <c r="D74" s="92">
        <v>192700</v>
      </c>
      <c r="E74" s="92">
        <v>192700</v>
      </c>
      <c r="F74" s="93"/>
    </row>
    <row r="75" spans="1:6">
      <c r="A75" s="31" t="s">
        <v>237</v>
      </c>
      <c r="B75" s="32" t="s">
        <v>127</v>
      </c>
      <c r="C75" s="33" t="s">
        <v>238</v>
      </c>
      <c r="D75" s="92">
        <v>1759200</v>
      </c>
      <c r="E75" s="92">
        <v>1759200</v>
      </c>
      <c r="F75" s="93"/>
    </row>
    <row r="76" spans="1:6" ht="22.5">
      <c r="A76" s="31" t="s">
        <v>239</v>
      </c>
      <c r="B76" s="32" t="s">
        <v>127</v>
      </c>
      <c r="C76" s="33" t="s">
        <v>240</v>
      </c>
      <c r="D76" s="92">
        <v>1759200</v>
      </c>
      <c r="E76" s="92">
        <v>1759200</v>
      </c>
      <c r="F76" s="93"/>
    </row>
    <row r="77" spans="1:6" ht="22.5">
      <c r="A77" s="31" t="s">
        <v>241</v>
      </c>
      <c r="B77" s="32" t="s">
        <v>127</v>
      </c>
      <c r="C77" s="33" t="s">
        <v>242</v>
      </c>
      <c r="D77" s="92">
        <v>1759200</v>
      </c>
      <c r="E77" s="92">
        <v>1759200</v>
      </c>
      <c r="F77" s="93"/>
    </row>
    <row r="78" spans="1:6" ht="12.75" customHeight="1">
      <c r="A78" s="35"/>
      <c r="B78" s="36"/>
      <c r="C78" s="36"/>
      <c r="D78" s="37"/>
      <c r="E78" s="37"/>
      <c r="F78" s="37"/>
    </row>
    <row r="79" spans="1:6" ht="12.75" customHeight="1">
      <c r="D79" s="94"/>
      <c r="E79" s="94"/>
      <c r="F79" s="94"/>
    </row>
  </sheetData>
  <mergeCells count="12">
    <mergeCell ref="A10:D10"/>
    <mergeCell ref="A1:D1"/>
    <mergeCell ref="A4:D4"/>
    <mergeCell ref="A2:D2"/>
    <mergeCell ref="B6:D6"/>
    <mergeCell ref="B7:D7"/>
    <mergeCell ref="A11:A17"/>
    <mergeCell ref="F11:F17"/>
    <mergeCell ref="E11:E17"/>
    <mergeCell ref="B11:B17"/>
    <mergeCell ref="D11:D17"/>
    <mergeCell ref="C11:C17"/>
  </mergeCells>
  <phoneticPr fontId="5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topLeftCell="C198" workbookViewId="0">
      <selection activeCell="F19" sqref="F19:F2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style="94" customWidth="1"/>
    <col min="5" max="6" width="18.7109375" customWidth="1"/>
  </cols>
  <sheetData>
    <row r="2" spans="1:6" ht="15" customHeight="1">
      <c r="A2" s="110" t="s">
        <v>243</v>
      </c>
      <c r="B2" s="110"/>
      <c r="C2" s="110"/>
      <c r="D2" s="110"/>
      <c r="E2" s="1"/>
      <c r="F2" s="13" t="s">
        <v>244</v>
      </c>
    </row>
    <row r="3" spans="1:6" ht="13.5" customHeight="1">
      <c r="A3" s="5"/>
      <c r="B3" s="5"/>
      <c r="C3" s="38"/>
      <c r="D3" s="9"/>
      <c r="E3" s="9"/>
      <c r="F3" s="9"/>
    </row>
    <row r="4" spans="1:6" ht="10.15" customHeight="1">
      <c r="A4" s="117" t="s">
        <v>117</v>
      </c>
      <c r="B4" s="107" t="s">
        <v>118</v>
      </c>
      <c r="C4" s="115" t="s">
        <v>245</v>
      </c>
      <c r="D4" s="104" t="s">
        <v>120</v>
      </c>
      <c r="E4" s="120" t="s">
        <v>121</v>
      </c>
      <c r="F4" s="101" t="s">
        <v>122</v>
      </c>
    </row>
    <row r="5" spans="1:6" ht="5.45" customHeight="1">
      <c r="A5" s="118"/>
      <c r="B5" s="108"/>
      <c r="C5" s="116"/>
      <c r="D5" s="105"/>
      <c r="E5" s="121"/>
      <c r="F5" s="102"/>
    </row>
    <row r="6" spans="1:6" ht="9.6" customHeight="1">
      <c r="A6" s="118"/>
      <c r="B6" s="108"/>
      <c r="C6" s="116"/>
      <c r="D6" s="105"/>
      <c r="E6" s="121"/>
      <c r="F6" s="102"/>
    </row>
    <row r="7" spans="1:6" ht="6" customHeight="1">
      <c r="A7" s="118"/>
      <c r="B7" s="108"/>
      <c r="C7" s="116"/>
      <c r="D7" s="105"/>
      <c r="E7" s="121"/>
      <c r="F7" s="102"/>
    </row>
    <row r="8" spans="1:6" ht="6.6" customHeight="1">
      <c r="A8" s="118"/>
      <c r="B8" s="108"/>
      <c r="C8" s="116"/>
      <c r="D8" s="105"/>
      <c r="E8" s="121"/>
      <c r="F8" s="102"/>
    </row>
    <row r="9" spans="1:6" ht="10.9" customHeight="1">
      <c r="A9" s="118"/>
      <c r="B9" s="108"/>
      <c r="C9" s="116"/>
      <c r="D9" s="105"/>
      <c r="E9" s="121"/>
      <c r="F9" s="102"/>
    </row>
    <row r="10" spans="1:6" ht="4.1500000000000004" hidden="1" customHeight="1">
      <c r="A10" s="118"/>
      <c r="B10" s="108"/>
      <c r="C10" s="39"/>
      <c r="D10" s="105"/>
      <c r="E10" s="40"/>
      <c r="F10" s="41"/>
    </row>
    <row r="11" spans="1:6" ht="13.15" hidden="1" customHeight="1">
      <c r="A11" s="119"/>
      <c r="B11" s="109"/>
      <c r="C11" s="42"/>
      <c r="D11" s="106"/>
      <c r="E11" s="43"/>
      <c r="F11" s="44"/>
    </row>
    <row r="12" spans="1:6" ht="13.5" customHeight="1">
      <c r="A12" s="18">
        <v>1</v>
      </c>
      <c r="B12" s="19">
        <v>2</v>
      </c>
      <c r="C12" s="20">
        <v>3</v>
      </c>
      <c r="D12" s="21" t="s">
        <v>123</v>
      </c>
      <c r="E12" s="45" t="s">
        <v>124</v>
      </c>
      <c r="F12" s="23" t="s">
        <v>125</v>
      </c>
    </row>
    <row r="13" spans="1:6">
      <c r="A13" s="46" t="s">
        <v>246</v>
      </c>
      <c r="B13" s="47" t="s">
        <v>247</v>
      </c>
      <c r="C13" s="48" t="s">
        <v>248</v>
      </c>
      <c r="D13" s="49">
        <v>13916792</v>
      </c>
      <c r="E13" s="50">
        <v>13865431.300000001</v>
      </c>
      <c r="F13" s="51">
        <f>IF(OR(D13="-",IF(E13="-",0,E13)&gt;=IF(D13="-",0,D13)),"-",IF(D13="-",0,D13)-IF(E13="-",0,E13))</f>
        <v>51360.699999999255</v>
      </c>
    </row>
    <row r="14" spans="1:6">
      <c r="A14" s="52" t="s">
        <v>129</v>
      </c>
      <c r="B14" s="53"/>
      <c r="C14" s="54"/>
      <c r="D14" s="95"/>
      <c r="E14" s="55"/>
      <c r="F14" s="96"/>
    </row>
    <row r="15" spans="1:6" ht="22.5">
      <c r="A15" s="46" t="s">
        <v>111</v>
      </c>
      <c r="B15" s="47" t="s">
        <v>247</v>
      </c>
      <c r="C15" s="48" t="s">
        <v>249</v>
      </c>
      <c r="D15" s="49">
        <f>D16+D100+D109+D124+D151+D182+D189</f>
        <v>13916792</v>
      </c>
      <c r="E15" s="50">
        <v>13865431.300000001</v>
      </c>
      <c r="F15" s="51">
        <f t="shared" ref="F15:F46" si="0">IF(OR(D15="-",IF(E15="-",0,E15)&gt;=IF(D15="-",0,D15)),"-",IF(D15="-",0,D15)-IF(E15="-",0,E15))</f>
        <v>51360.699999999255</v>
      </c>
    </row>
    <row r="16" spans="1:6">
      <c r="A16" s="46" t="s">
        <v>250</v>
      </c>
      <c r="B16" s="47" t="s">
        <v>247</v>
      </c>
      <c r="C16" s="48" t="s">
        <v>251</v>
      </c>
      <c r="D16" s="49">
        <f>D17+D65</f>
        <v>4963587.75</v>
      </c>
      <c r="E16" s="50">
        <v>4948893</v>
      </c>
      <c r="F16" s="51">
        <f t="shared" si="0"/>
        <v>14694.75</v>
      </c>
    </row>
    <row r="17" spans="1:6" ht="45">
      <c r="A17" s="46" t="s">
        <v>252</v>
      </c>
      <c r="B17" s="47" t="s">
        <v>247</v>
      </c>
      <c r="C17" s="48" t="s">
        <v>253</v>
      </c>
      <c r="D17" s="49">
        <f>D23+D28+D34+D35+D36+D42+D43+D44+D48+D51+D57+D61+D64</f>
        <v>4737037.75</v>
      </c>
      <c r="E17" s="50">
        <v>4722612.46</v>
      </c>
      <c r="F17" s="51">
        <f t="shared" si="0"/>
        <v>14425.290000000037</v>
      </c>
    </row>
    <row r="18" spans="1:6" ht="33.75">
      <c r="A18" s="24" t="s">
        <v>254</v>
      </c>
      <c r="B18" s="56" t="s">
        <v>247</v>
      </c>
      <c r="C18" s="26" t="s">
        <v>255</v>
      </c>
      <c r="D18" s="27">
        <v>139700</v>
      </c>
      <c r="E18" s="57">
        <v>139680</v>
      </c>
      <c r="F18" s="58">
        <f t="shared" si="0"/>
        <v>20</v>
      </c>
    </row>
    <row r="19" spans="1:6" ht="45">
      <c r="A19" s="24" t="s">
        <v>256</v>
      </c>
      <c r="B19" s="56" t="s">
        <v>247</v>
      </c>
      <c r="C19" s="26" t="s">
        <v>257</v>
      </c>
      <c r="D19" s="27">
        <v>8900</v>
      </c>
      <c r="E19" s="57">
        <v>8900</v>
      </c>
      <c r="F19" s="97">
        <f>+D19-E19</f>
        <v>0</v>
      </c>
    </row>
    <row r="20" spans="1:6" ht="78.75">
      <c r="A20" s="59" t="s">
        <v>258</v>
      </c>
      <c r="B20" s="56" t="s">
        <v>247</v>
      </c>
      <c r="C20" s="26" t="s">
        <v>259</v>
      </c>
      <c r="D20" s="27">
        <v>8900</v>
      </c>
      <c r="E20" s="57">
        <v>8900</v>
      </c>
      <c r="F20" s="97">
        <f t="shared" ref="F20:F23" si="1">+D20-E20</f>
        <v>0</v>
      </c>
    </row>
    <row r="21" spans="1:6" ht="22.5">
      <c r="A21" s="24" t="s">
        <v>260</v>
      </c>
      <c r="B21" s="56" t="s">
        <v>247</v>
      </c>
      <c r="C21" s="26" t="s">
        <v>261</v>
      </c>
      <c r="D21" s="27">
        <v>8900</v>
      </c>
      <c r="E21" s="57">
        <v>8900</v>
      </c>
      <c r="F21" s="97">
        <f t="shared" si="1"/>
        <v>0</v>
      </c>
    </row>
    <row r="22" spans="1:6" ht="22.5">
      <c r="A22" s="24" t="s">
        <v>262</v>
      </c>
      <c r="B22" s="56" t="s">
        <v>247</v>
      </c>
      <c r="C22" s="26" t="s">
        <v>263</v>
      </c>
      <c r="D22" s="27">
        <v>8900</v>
      </c>
      <c r="E22" s="57">
        <v>8900</v>
      </c>
      <c r="F22" s="97">
        <f t="shared" si="1"/>
        <v>0</v>
      </c>
    </row>
    <row r="23" spans="1:6">
      <c r="A23" s="24" t="s">
        <v>264</v>
      </c>
      <c r="B23" s="56" t="s">
        <v>247</v>
      </c>
      <c r="C23" s="26" t="s">
        <v>265</v>
      </c>
      <c r="D23" s="27">
        <v>8900</v>
      </c>
      <c r="E23" s="57">
        <v>8900</v>
      </c>
      <c r="F23" s="97">
        <f t="shared" si="1"/>
        <v>0</v>
      </c>
    </row>
    <row r="24" spans="1:6" ht="45">
      <c r="A24" s="24" t="s">
        <v>266</v>
      </c>
      <c r="B24" s="56" t="s">
        <v>247</v>
      </c>
      <c r="C24" s="26" t="s">
        <v>267</v>
      </c>
      <c r="D24" s="27">
        <v>130800</v>
      </c>
      <c r="E24" s="57">
        <v>130780</v>
      </c>
      <c r="F24" s="58">
        <f t="shared" si="0"/>
        <v>20</v>
      </c>
    </row>
    <row r="25" spans="1:6" ht="78.75">
      <c r="A25" s="59" t="s">
        <v>268</v>
      </c>
      <c r="B25" s="56" t="s">
        <v>247</v>
      </c>
      <c r="C25" s="26" t="s">
        <v>269</v>
      </c>
      <c r="D25" s="27">
        <v>130800</v>
      </c>
      <c r="E25" s="57">
        <v>130780</v>
      </c>
      <c r="F25" s="58">
        <f t="shared" si="0"/>
        <v>20</v>
      </c>
    </row>
    <row r="26" spans="1:6" ht="22.5">
      <c r="A26" s="24" t="s">
        <v>260</v>
      </c>
      <c r="B26" s="56" t="s">
        <v>247</v>
      </c>
      <c r="C26" s="26" t="s">
        <v>270</v>
      </c>
      <c r="D26" s="27">
        <v>130800</v>
      </c>
      <c r="E26" s="57">
        <v>130780</v>
      </c>
      <c r="F26" s="58">
        <f t="shared" si="0"/>
        <v>20</v>
      </c>
    </row>
    <row r="27" spans="1:6" ht="22.5">
      <c r="A27" s="24" t="s">
        <v>262</v>
      </c>
      <c r="B27" s="56" t="s">
        <v>247</v>
      </c>
      <c r="C27" s="26" t="s">
        <v>271</v>
      </c>
      <c r="D27" s="27">
        <v>130800</v>
      </c>
      <c r="E27" s="57">
        <v>130780</v>
      </c>
      <c r="F27" s="58">
        <f t="shared" si="0"/>
        <v>20</v>
      </c>
    </row>
    <row r="28" spans="1:6">
      <c r="A28" s="24" t="s">
        <v>264</v>
      </c>
      <c r="B28" s="56" t="s">
        <v>247</v>
      </c>
      <c r="C28" s="26" t="s">
        <v>272</v>
      </c>
      <c r="D28" s="27">
        <v>130800</v>
      </c>
      <c r="E28" s="57">
        <v>130780</v>
      </c>
      <c r="F28" s="58">
        <f t="shared" si="0"/>
        <v>20</v>
      </c>
    </row>
    <row r="29" spans="1:6" ht="22.5">
      <c r="A29" s="24" t="s">
        <v>273</v>
      </c>
      <c r="B29" s="56" t="s">
        <v>247</v>
      </c>
      <c r="C29" s="26" t="s">
        <v>274</v>
      </c>
      <c r="D29" s="27">
        <v>805100</v>
      </c>
      <c r="E29" s="57">
        <v>804989.06</v>
      </c>
      <c r="F29" s="58">
        <f t="shared" si="0"/>
        <v>110.93999999994412</v>
      </c>
    </row>
    <row r="30" spans="1:6">
      <c r="A30" s="24" t="s">
        <v>275</v>
      </c>
      <c r="B30" s="56" t="s">
        <v>247</v>
      </c>
      <c r="C30" s="26" t="s">
        <v>276</v>
      </c>
      <c r="D30" s="27">
        <v>805100</v>
      </c>
      <c r="E30" s="57">
        <v>804989.06</v>
      </c>
      <c r="F30" s="58">
        <f t="shared" si="0"/>
        <v>110.93999999994412</v>
      </c>
    </row>
    <row r="31" spans="1:6" ht="67.5">
      <c r="A31" s="59" t="s">
        <v>277</v>
      </c>
      <c r="B31" s="56" t="s">
        <v>247</v>
      </c>
      <c r="C31" s="26" t="s">
        <v>278</v>
      </c>
      <c r="D31" s="27">
        <v>805100</v>
      </c>
      <c r="E31" s="57">
        <v>804989.06</v>
      </c>
      <c r="F31" s="58">
        <f t="shared" si="0"/>
        <v>110.93999999994412</v>
      </c>
    </row>
    <row r="32" spans="1:6" ht="56.25">
      <c r="A32" s="24" t="s">
        <v>279</v>
      </c>
      <c r="B32" s="56" t="s">
        <v>247</v>
      </c>
      <c r="C32" s="26" t="s">
        <v>280</v>
      </c>
      <c r="D32" s="27">
        <v>805100</v>
      </c>
      <c r="E32" s="57">
        <v>804989.06</v>
      </c>
      <c r="F32" s="58">
        <f t="shared" si="0"/>
        <v>110.93999999994412</v>
      </c>
    </row>
    <row r="33" spans="1:6" ht="22.5">
      <c r="A33" s="24" t="s">
        <v>281</v>
      </c>
      <c r="B33" s="56" t="s">
        <v>247</v>
      </c>
      <c r="C33" s="26" t="s">
        <v>282</v>
      </c>
      <c r="D33" s="27">
        <v>805100</v>
      </c>
      <c r="E33" s="57">
        <v>804989.06</v>
      </c>
      <c r="F33" s="58">
        <f t="shared" si="0"/>
        <v>110.93999999994412</v>
      </c>
    </row>
    <row r="34" spans="1:6" ht="22.5">
      <c r="A34" s="24" t="s">
        <v>283</v>
      </c>
      <c r="B34" s="56" t="s">
        <v>247</v>
      </c>
      <c r="C34" s="26" t="s">
        <v>284</v>
      </c>
      <c r="D34" s="27">
        <v>581700</v>
      </c>
      <c r="E34" s="57">
        <v>581651.71</v>
      </c>
      <c r="F34" s="58">
        <f t="shared" si="0"/>
        <v>48.290000000037253</v>
      </c>
    </row>
    <row r="35" spans="1:6" ht="33.75">
      <c r="A35" s="24" t="s">
        <v>285</v>
      </c>
      <c r="B35" s="56" t="s">
        <v>247</v>
      </c>
      <c r="C35" s="26" t="s">
        <v>286</v>
      </c>
      <c r="D35" s="27">
        <v>51100</v>
      </c>
      <c r="E35" s="57">
        <v>51091.199999999997</v>
      </c>
      <c r="F35" s="58">
        <f t="shared" si="0"/>
        <v>8.8000000000029104</v>
      </c>
    </row>
    <row r="36" spans="1:6" ht="33.75">
      <c r="A36" s="24" t="s">
        <v>287</v>
      </c>
      <c r="B36" s="56" t="s">
        <v>247</v>
      </c>
      <c r="C36" s="26" t="s">
        <v>288</v>
      </c>
      <c r="D36" s="27">
        <v>172300</v>
      </c>
      <c r="E36" s="57">
        <v>172246.15</v>
      </c>
      <c r="F36" s="58">
        <f t="shared" si="0"/>
        <v>53.850000000005821</v>
      </c>
    </row>
    <row r="37" spans="1:6" ht="22.5">
      <c r="A37" s="24" t="s">
        <v>289</v>
      </c>
      <c r="B37" s="56" t="s">
        <v>247</v>
      </c>
      <c r="C37" s="26" t="s">
        <v>290</v>
      </c>
      <c r="D37" s="27">
        <v>3726237.75</v>
      </c>
      <c r="E37" s="57">
        <v>3713604.9</v>
      </c>
      <c r="F37" s="58">
        <f t="shared" si="0"/>
        <v>12632.850000000093</v>
      </c>
    </row>
    <row r="38" spans="1:6">
      <c r="A38" s="24" t="s">
        <v>291</v>
      </c>
      <c r="B38" s="56" t="s">
        <v>247</v>
      </c>
      <c r="C38" s="26" t="s">
        <v>292</v>
      </c>
      <c r="D38" s="27">
        <v>3726237.75</v>
      </c>
      <c r="E38" s="57">
        <v>3713604.9</v>
      </c>
      <c r="F38" s="58">
        <f t="shared" si="0"/>
        <v>12632.850000000093</v>
      </c>
    </row>
    <row r="39" spans="1:6" ht="45">
      <c r="A39" s="24" t="s">
        <v>293</v>
      </c>
      <c r="B39" s="56" t="s">
        <v>247</v>
      </c>
      <c r="C39" s="26" t="s">
        <v>294</v>
      </c>
      <c r="D39" s="27">
        <v>3124800</v>
      </c>
      <c r="E39" s="57">
        <v>3124648.75</v>
      </c>
      <c r="F39" s="58">
        <f t="shared" si="0"/>
        <v>151.25</v>
      </c>
    </row>
    <row r="40" spans="1:6" ht="56.25">
      <c r="A40" s="24" t="s">
        <v>279</v>
      </c>
      <c r="B40" s="56" t="s">
        <v>247</v>
      </c>
      <c r="C40" s="26" t="s">
        <v>295</v>
      </c>
      <c r="D40" s="27">
        <v>3124800</v>
      </c>
      <c r="E40" s="57">
        <v>3124648.75</v>
      </c>
      <c r="F40" s="58">
        <f t="shared" si="0"/>
        <v>151.25</v>
      </c>
    </row>
    <row r="41" spans="1:6" ht="22.5">
      <c r="A41" s="24" t="s">
        <v>281</v>
      </c>
      <c r="B41" s="56" t="s">
        <v>247</v>
      </c>
      <c r="C41" s="26" t="s">
        <v>296</v>
      </c>
      <c r="D41" s="27">
        <v>3124800</v>
      </c>
      <c r="E41" s="57">
        <v>3124648.75</v>
      </c>
      <c r="F41" s="58">
        <f t="shared" si="0"/>
        <v>151.25</v>
      </c>
    </row>
    <row r="42" spans="1:6" ht="22.5">
      <c r="A42" s="24" t="s">
        <v>283</v>
      </c>
      <c r="B42" s="56" t="s">
        <v>247</v>
      </c>
      <c r="C42" s="26" t="s">
        <v>297</v>
      </c>
      <c r="D42" s="27">
        <v>2279300</v>
      </c>
      <c r="E42" s="57">
        <v>2279247.5</v>
      </c>
      <c r="F42" s="58">
        <f t="shared" si="0"/>
        <v>52.5</v>
      </c>
    </row>
    <row r="43" spans="1:6" ht="33.75">
      <c r="A43" s="24" t="s">
        <v>285</v>
      </c>
      <c r="B43" s="56" t="s">
        <v>247</v>
      </c>
      <c r="C43" s="26" t="s">
        <v>298</v>
      </c>
      <c r="D43" s="27">
        <v>173300</v>
      </c>
      <c r="E43" s="57">
        <v>173289.60000000001</v>
      </c>
      <c r="F43" s="58">
        <f t="shared" si="0"/>
        <v>10.399999999994179</v>
      </c>
    </row>
    <row r="44" spans="1:6" ht="33.75">
      <c r="A44" s="24" t="s">
        <v>287</v>
      </c>
      <c r="B44" s="56" t="s">
        <v>247</v>
      </c>
      <c r="C44" s="26" t="s">
        <v>299</v>
      </c>
      <c r="D44" s="27">
        <v>672200</v>
      </c>
      <c r="E44" s="57">
        <v>672111.65</v>
      </c>
      <c r="F44" s="58">
        <f t="shared" si="0"/>
        <v>88.349999999976717</v>
      </c>
    </row>
    <row r="45" spans="1:6" ht="56.25">
      <c r="A45" s="24" t="s">
        <v>300</v>
      </c>
      <c r="B45" s="56" t="s">
        <v>247</v>
      </c>
      <c r="C45" s="26" t="s">
        <v>301</v>
      </c>
      <c r="D45" s="27">
        <v>601437.75</v>
      </c>
      <c r="E45" s="57">
        <v>588956.15</v>
      </c>
      <c r="F45" s="58">
        <f t="shared" si="0"/>
        <v>12481.599999999977</v>
      </c>
    </row>
    <row r="46" spans="1:6" ht="56.25">
      <c r="A46" s="24" t="s">
        <v>279</v>
      </c>
      <c r="B46" s="56" t="s">
        <v>247</v>
      </c>
      <c r="C46" s="26" t="s">
        <v>302</v>
      </c>
      <c r="D46" s="27">
        <v>500</v>
      </c>
      <c r="E46" s="57">
        <v>500</v>
      </c>
      <c r="F46" s="58" t="str">
        <f t="shared" si="0"/>
        <v>-</v>
      </c>
    </row>
    <row r="47" spans="1:6" ht="22.5">
      <c r="A47" s="24" t="s">
        <v>281</v>
      </c>
      <c r="B47" s="56" t="s">
        <v>247</v>
      </c>
      <c r="C47" s="26" t="s">
        <v>303</v>
      </c>
      <c r="D47" s="27">
        <v>500</v>
      </c>
      <c r="E47" s="57">
        <v>500</v>
      </c>
      <c r="F47" s="58" t="str">
        <f t="shared" ref="F47:F78" si="2">IF(OR(D47="-",IF(E47="-",0,E47)&gt;=IF(D47="-",0,D47)),"-",IF(D47="-",0,D47)-IF(E47="-",0,E47))</f>
        <v>-</v>
      </c>
    </row>
    <row r="48" spans="1:6" ht="33.75">
      <c r="A48" s="24" t="s">
        <v>285</v>
      </c>
      <c r="B48" s="56" t="s">
        <v>247</v>
      </c>
      <c r="C48" s="26" t="s">
        <v>304</v>
      </c>
      <c r="D48" s="27">
        <v>500</v>
      </c>
      <c r="E48" s="57">
        <v>500</v>
      </c>
      <c r="F48" s="58" t="str">
        <f t="shared" si="2"/>
        <v>-</v>
      </c>
    </row>
    <row r="49" spans="1:6" ht="22.5">
      <c r="A49" s="24" t="s">
        <v>260</v>
      </c>
      <c r="B49" s="56" t="s">
        <v>247</v>
      </c>
      <c r="C49" s="26" t="s">
        <v>305</v>
      </c>
      <c r="D49" s="27">
        <v>600937.75</v>
      </c>
      <c r="E49" s="57">
        <v>588456.15</v>
      </c>
      <c r="F49" s="58">
        <f t="shared" si="2"/>
        <v>12481.599999999977</v>
      </c>
    </row>
    <row r="50" spans="1:6" ht="22.5">
      <c r="A50" s="24" t="s">
        <v>262</v>
      </c>
      <c r="B50" s="56" t="s">
        <v>247</v>
      </c>
      <c r="C50" s="26" t="s">
        <v>306</v>
      </c>
      <c r="D50" s="27">
        <v>600937.75</v>
      </c>
      <c r="E50" s="57">
        <v>588456.15</v>
      </c>
      <c r="F50" s="58">
        <f t="shared" si="2"/>
        <v>12481.599999999977</v>
      </c>
    </row>
    <row r="51" spans="1:6">
      <c r="A51" s="24" t="s">
        <v>264</v>
      </c>
      <c r="B51" s="56" t="s">
        <v>247</v>
      </c>
      <c r="C51" s="26" t="s">
        <v>307</v>
      </c>
      <c r="D51" s="27">
        <v>600937.75</v>
      </c>
      <c r="E51" s="57">
        <v>588456.15</v>
      </c>
      <c r="F51" s="58">
        <f t="shared" si="2"/>
        <v>12481.599999999977</v>
      </c>
    </row>
    <row r="52" spans="1:6" ht="22.5">
      <c r="A52" s="24" t="s">
        <v>308</v>
      </c>
      <c r="B52" s="56" t="s">
        <v>247</v>
      </c>
      <c r="C52" s="26" t="s">
        <v>309</v>
      </c>
      <c r="D52" s="27">
        <v>66000</v>
      </c>
      <c r="E52" s="57">
        <v>64338.5</v>
      </c>
      <c r="F52" s="58">
        <f t="shared" si="2"/>
        <v>1661.5</v>
      </c>
    </row>
    <row r="53" spans="1:6">
      <c r="A53" s="24" t="s">
        <v>310</v>
      </c>
      <c r="B53" s="56" t="s">
        <v>247</v>
      </c>
      <c r="C53" s="26" t="s">
        <v>311</v>
      </c>
      <c r="D53" s="27">
        <v>66000</v>
      </c>
      <c r="E53" s="57">
        <v>64338.5</v>
      </c>
      <c r="F53" s="58">
        <f t="shared" si="2"/>
        <v>1661.5</v>
      </c>
    </row>
    <row r="54" spans="1:6" ht="56.25">
      <c r="A54" s="24" t="s">
        <v>312</v>
      </c>
      <c r="B54" s="56" t="s">
        <v>247</v>
      </c>
      <c r="C54" s="26" t="s">
        <v>313</v>
      </c>
      <c r="D54" s="27">
        <v>42300</v>
      </c>
      <c r="E54" s="57">
        <v>40638.5</v>
      </c>
      <c r="F54" s="58">
        <f t="shared" si="2"/>
        <v>1661.5</v>
      </c>
    </row>
    <row r="55" spans="1:6" ht="22.5">
      <c r="A55" s="24" t="s">
        <v>260</v>
      </c>
      <c r="B55" s="56" t="s">
        <v>247</v>
      </c>
      <c r="C55" s="26" t="s">
        <v>314</v>
      </c>
      <c r="D55" s="27">
        <v>42300</v>
      </c>
      <c r="E55" s="57">
        <v>40638.5</v>
      </c>
      <c r="F55" s="58">
        <f t="shared" si="2"/>
        <v>1661.5</v>
      </c>
    </row>
    <row r="56" spans="1:6" ht="22.5">
      <c r="A56" s="24" t="s">
        <v>262</v>
      </c>
      <c r="B56" s="56" t="s">
        <v>247</v>
      </c>
      <c r="C56" s="26" t="s">
        <v>315</v>
      </c>
      <c r="D56" s="27">
        <v>42300</v>
      </c>
      <c r="E56" s="57">
        <v>40638.5</v>
      </c>
      <c r="F56" s="58">
        <f t="shared" si="2"/>
        <v>1661.5</v>
      </c>
    </row>
    <row r="57" spans="1:6">
      <c r="A57" s="24" t="s">
        <v>264</v>
      </c>
      <c r="B57" s="56" t="s">
        <v>247</v>
      </c>
      <c r="C57" s="26" t="s">
        <v>316</v>
      </c>
      <c r="D57" s="27">
        <v>42300</v>
      </c>
      <c r="E57" s="57">
        <v>40638.5</v>
      </c>
      <c r="F57" s="58">
        <f t="shared" si="2"/>
        <v>1661.5</v>
      </c>
    </row>
    <row r="58" spans="1:6" ht="112.5">
      <c r="A58" s="59" t="s">
        <v>317</v>
      </c>
      <c r="B58" s="56" t="s">
        <v>247</v>
      </c>
      <c r="C58" s="26" t="s">
        <v>318</v>
      </c>
      <c r="D58" s="27">
        <v>200</v>
      </c>
      <c r="E58" s="57">
        <v>200</v>
      </c>
      <c r="F58" s="58" t="str">
        <f t="shared" si="2"/>
        <v>-</v>
      </c>
    </row>
    <row r="59" spans="1:6" ht="22.5">
      <c r="A59" s="24" t="s">
        <v>260</v>
      </c>
      <c r="B59" s="56" t="s">
        <v>247</v>
      </c>
      <c r="C59" s="26" t="s">
        <v>319</v>
      </c>
      <c r="D59" s="27">
        <v>200</v>
      </c>
      <c r="E59" s="57">
        <v>200</v>
      </c>
      <c r="F59" s="58" t="str">
        <f t="shared" si="2"/>
        <v>-</v>
      </c>
    </row>
    <row r="60" spans="1:6" ht="22.5">
      <c r="A60" s="24" t="s">
        <v>262</v>
      </c>
      <c r="B60" s="56" t="s">
        <v>247</v>
      </c>
      <c r="C60" s="26" t="s">
        <v>320</v>
      </c>
      <c r="D60" s="27">
        <v>200</v>
      </c>
      <c r="E60" s="57">
        <v>200</v>
      </c>
      <c r="F60" s="58" t="str">
        <f t="shared" si="2"/>
        <v>-</v>
      </c>
    </row>
    <row r="61" spans="1:6">
      <c r="A61" s="24" t="s">
        <v>264</v>
      </c>
      <c r="B61" s="56" t="s">
        <v>247</v>
      </c>
      <c r="C61" s="26" t="s">
        <v>321</v>
      </c>
      <c r="D61" s="27">
        <v>200</v>
      </c>
      <c r="E61" s="57">
        <v>200</v>
      </c>
      <c r="F61" s="58" t="str">
        <f t="shared" si="2"/>
        <v>-</v>
      </c>
    </row>
    <row r="62" spans="1:6" ht="90">
      <c r="A62" s="59" t="s">
        <v>322</v>
      </c>
      <c r="B62" s="56" t="s">
        <v>247</v>
      </c>
      <c r="C62" s="26" t="s">
        <v>323</v>
      </c>
      <c r="D62" s="27">
        <v>23500</v>
      </c>
      <c r="E62" s="57">
        <v>23500</v>
      </c>
      <c r="F62" s="58" t="str">
        <f t="shared" si="2"/>
        <v>-</v>
      </c>
    </row>
    <row r="63" spans="1:6">
      <c r="A63" s="24" t="s">
        <v>324</v>
      </c>
      <c r="B63" s="56" t="s">
        <v>247</v>
      </c>
      <c r="C63" s="26" t="s">
        <v>325</v>
      </c>
      <c r="D63" s="27">
        <v>23500</v>
      </c>
      <c r="E63" s="57">
        <v>23500</v>
      </c>
      <c r="F63" s="58" t="str">
        <f t="shared" si="2"/>
        <v>-</v>
      </c>
    </row>
    <row r="64" spans="1:6">
      <c r="A64" s="24" t="s">
        <v>237</v>
      </c>
      <c r="B64" s="56" t="s">
        <v>247</v>
      </c>
      <c r="C64" s="26" t="s">
        <v>326</v>
      </c>
      <c r="D64" s="27">
        <v>23500</v>
      </c>
      <c r="E64" s="57">
        <v>23500</v>
      </c>
      <c r="F64" s="58" t="str">
        <f t="shared" si="2"/>
        <v>-</v>
      </c>
    </row>
    <row r="65" spans="1:6">
      <c r="A65" s="46" t="s">
        <v>327</v>
      </c>
      <c r="B65" s="47" t="s">
        <v>247</v>
      </c>
      <c r="C65" s="48" t="s">
        <v>328</v>
      </c>
      <c r="D65" s="49">
        <f>D66+D76+D82+D90</f>
        <v>226550</v>
      </c>
      <c r="E65" s="50">
        <v>226280.54</v>
      </c>
      <c r="F65" s="51">
        <f t="shared" si="2"/>
        <v>269.45999999999185</v>
      </c>
    </row>
    <row r="66" spans="1:6" ht="33.75">
      <c r="A66" s="24" t="s">
        <v>254</v>
      </c>
      <c r="B66" s="56" t="s">
        <v>247</v>
      </c>
      <c r="C66" s="26" t="s">
        <v>329</v>
      </c>
      <c r="D66" s="27">
        <v>97200</v>
      </c>
      <c r="E66" s="57">
        <v>97138.5</v>
      </c>
      <c r="F66" s="58">
        <f t="shared" si="2"/>
        <v>61.5</v>
      </c>
    </row>
    <row r="67" spans="1:6" ht="45">
      <c r="A67" s="24" t="s">
        <v>256</v>
      </c>
      <c r="B67" s="56" t="s">
        <v>247</v>
      </c>
      <c r="C67" s="26" t="s">
        <v>330</v>
      </c>
      <c r="D67" s="27">
        <v>97200</v>
      </c>
      <c r="E67" s="57">
        <v>97138.5</v>
      </c>
      <c r="F67" s="58">
        <f t="shared" si="2"/>
        <v>61.5</v>
      </c>
    </row>
    <row r="68" spans="1:6" ht="101.25">
      <c r="A68" s="59" t="s">
        <v>331</v>
      </c>
      <c r="B68" s="56" t="s">
        <v>247</v>
      </c>
      <c r="C68" s="26" t="s">
        <v>332</v>
      </c>
      <c r="D68" s="27">
        <v>94100</v>
      </c>
      <c r="E68" s="57">
        <v>94069.5</v>
      </c>
      <c r="F68" s="58">
        <f t="shared" si="2"/>
        <v>30.5</v>
      </c>
    </row>
    <row r="69" spans="1:6" ht="22.5">
      <c r="A69" s="24" t="s">
        <v>260</v>
      </c>
      <c r="B69" s="56" t="s">
        <v>247</v>
      </c>
      <c r="C69" s="26" t="s">
        <v>333</v>
      </c>
      <c r="D69" s="27">
        <v>94100</v>
      </c>
      <c r="E69" s="57">
        <v>94069.5</v>
      </c>
      <c r="F69" s="58">
        <f t="shared" si="2"/>
        <v>30.5</v>
      </c>
    </row>
    <row r="70" spans="1:6" ht="22.5">
      <c r="A70" s="24" t="s">
        <v>262</v>
      </c>
      <c r="B70" s="56" t="s">
        <v>247</v>
      </c>
      <c r="C70" s="26" t="s">
        <v>334</v>
      </c>
      <c r="D70" s="27">
        <v>94100</v>
      </c>
      <c r="E70" s="57">
        <v>94069.5</v>
      </c>
      <c r="F70" s="58">
        <f t="shared" si="2"/>
        <v>30.5</v>
      </c>
    </row>
    <row r="71" spans="1:6">
      <c r="A71" s="24" t="s">
        <v>264</v>
      </c>
      <c r="B71" s="56" t="s">
        <v>247</v>
      </c>
      <c r="C71" s="26" t="s">
        <v>335</v>
      </c>
      <c r="D71" s="27">
        <v>94100</v>
      </c>
      <c r="E71" s="57">
        <v>94069.5</v>
      </c>
      <c r="F71" s="58">
        <f t="shared" si="2"/>
        <v>30.5</v>
      </c>
    </row>
    <row r="72" spans="1:6" ht="78.75">
      <c r="A72" s="59" t="s">
        <v>336</v>
      </c>
      <c r="B72" s="56" t="s">
        <v>247</v>
      </c>
      <c r="C72" s="26" t="s">
        <v>337</v>
      </c>
      <c r="D72" s="27">
        <v>3100</v>
      </c>
      <c r="E72" s="57">
        <v>3069</v>
      </c>
      <c r="F72" s="58">
        <f t="shared" si="2"/>
        <v>31</v>
      </c>
    </row>
    <row r="73" spans="1:6" ht="22.5">
      <c r="A73" s="24" t="s">
        <v>260</v>
      </c>
      <c r="B73" s="56" t="s">
        <v>247</v>
      </c>
      <c r="C73" s="26" t="s">
        <v>338</v>
      </c>
      <c r="D73" s="27">
        <v>3100</v>
      </c>
      <c r="E73" s="57">
        <v>3069</v>
      </c>
      <c r="F73" s="58">
        <f t="shared" si="2"/>
        <v>31</v>
      </c>
    </row>
    <row r="74" spans="1:6" ht="22.5">
      <c r="A74" s="24" t="s">
        <v>262</v>
      </c>
      <c r="B74" s="56" t="s">
        <v>247</v>
      </c>
      <c r="C74" s="26" t="s">
        <v>339</v>
      </c>
      <c r="D74" s="27">
        <v>3100</v>
      </c>
      <c r="E74" s="57">
        <v>3069</v>
      </c>
      <c r="F74" s="58">
        <f t="shared" si="2"/>
        <v>31</v>
      </c>
    </row>
    <row r="75" spans="1:6">
      <c r="A75" s="24" t="s">
        <v>264</v>
      </c>
      <c r="B75" s="56" t="s">
        <v>247</v>
      </c>
      <c r="C75" s="26" t="s">
        <v>340</v>
      </c>
      <c r="D75" s="27">
        <v>3100</v>
      </c>
      <c r="E75" s="57">
        <v>3069</v>
      </c>
      <c r="F75" s="58">
        <f t="shared" si="2"/>
        <v>31</v>
      </c>
    </row>
    <row r="76" spans="1:6" ht="56.25">
      <c r="A76" s="24" t="s">
        <v>341</v>
      </c>
      <c r="B76" s="56" t="s">
        <v>247</v>
      </c>
      <c r="C76" s="26" t="s">
        <v>342</v>
      </c>
      <c r="D76" s="27">
        <v>5500</v>
      </c>
      <c r="E76" s="57">
        <v>5453</v>
      </c>
      <c r="F76" s="58">
        <f t="shared" si="2"/>
        <v>47</v>
      </c>
    </row>
    <row r="77" spans="1:6" ht="67.5">
      <c r="A77" s="24" t="s">
        <v>343</v>
      </c>
      <c r="B77" s="56" t="s">
        <v>247</v>
      </c>
      <c r="C77" s="26" t="s">
        <v>344</v>
      </c>
      <c r="D77" s="27">
        <v>5500</v>
      </c>
      <c r="E77" s="57">
        <v>5453</v>
      </c>
      <c r="F77" s="58">
        <f t="shared" si="2"/>
        <v>47</v>
      </c>
    </row>
    <row r="78" spans="1:6" ht="90">
      <c r="A78" s="59" t="s">
        <v>345</v>
      </c>
      <c r="B78" s="56" t="s">
        <v>247</v>
      </c>
      <c r="C78" s="26" t="s">
        <v>346</v>
      </c>
      <c r="D78" s="27">
        <v>5500</v>
      </c>
      <c r="E78" s="57">
        <v>5453</v>
      </c>
      <c r="F78" s="58">
        <f t="shared" si="2"/>
        <v>47</v>
      </c>
    </row>
    <row r="79" spans="1:6" ht="22.5">
      <c r="A79" s="24" t="s">
        <v>260</v>
      </c>
      <c r="B79" s="56" t="s">
        <v>247</v>
      </c>
      <c r="C79" s="26" t="s">
        <v>347</v>
      </c>
      <c r="D79" s="27">
        <v>5500</v>
      </c>
      <c r="E79" s="57">
        <v>5453</v>
      </c>
      <c r="F79" s="58">
        <f t="shared" ref="F79:F106" si="3">IF(OR(D79="-",IF(E79="-",0,E79)&gt;=IF(D79="-",0,D79)),"-",IF(D79="-",0,D79)-IF(E79="-",0,E79))</f>
        <v>47</v>
      </c>
    </row>
    <row r="80" spans="1:6" ht="22.5">
      <c r="A80" s="24" t="s">
        <v>262</v>
      </c>
      <c r="B80" s="56" t="s">
        <v>247</v>
      </c>
      <c r="C80" s="26" t="s">
        <v>348</v>
      </c>
      <c r="D80" s="27">
        <v>5500</v>
      </c>
      <c r="E80" s="57">
        <v>5453</v>
      </c>
      <c r="F80" s="58">
        <f t="shared" si="3"/>
        <v>47</v>
      </c>
    </row>
    <row r="81" spans="1:6">
      <c r="A81" s="24" t="s">
        <v>264</v>
      </c>
      <c r="B81" s="56" t="s">
        <v>247</v>
      </c>
      <c r="C81" s="26" t="s">
        <v>349</v>
      </c>
      <c r="D81" s="27">
        <v>5500</v>
      </c>
      <c r="E81" s="57">
        <v>5453</v>
      </c>
      <c r="F81" s="58">
        <f t="shared" si="3"/>
        <v>47</v>
      </c>
    </row>
    <row r="82" spans="1:6" ht="22.5">
      <c r="A82" s="24" t="s">
        <v>289</v>
      </c>
      <c r="B82" s="56" t="s">
        <v>247</v>
      </c>
      <c r="C82" s="26" t="s">
        <v>350</v>
      </c>
      <c r="D82" s="27">
        <v>31400</v>
      </c>
      <c r="E82" s="57">
        <v>31239.040000000001</v>
      </c>
      <c r="F82" s="58">
        <f t="shared" si="3"/>
        <v>160.95999999999913</v>
      </c>
    </row>
    <row r="83" spans="1:6">
      <c r="A83" s="24" t="s">
        <v>291</v>
      </c>
      <c r="B83" s="56" t="s">
        <v>247</v>
      </c>
      <c r="C83" s="26" t="s">
        <v>351</v>
      </c>
      <c r="D83" s="27">
        <v>31400</v>
      </c>
      <c r="E83" s="57">
        <v>31239.040000000001</v>
      </c>
      <c r="F83" s="58">
        <f t="shared" si="3"/>
        <v>160.95999999999913</v>
      </c>
    </row>
    <row r="84" spans="1:6" ht="45">
      <c r="A84" s="24" t="s">
        <v>352</v>
      </c>
      <c r="B84" s="56" t="s">
        <v>247</v>
      </c>
      <c r="C84" s="26" t="s">
        <v>353</v>
      </c>
      <c r="D84" s="27">
        <v>31400</v>
      </c>
      <c r="E84" s="57">
        <v>31239.040000000001</v>
      </c>
      <c r="F84" s="58">
        <f t="shared" si="3"/>
        <v>160.95999999999913</v>
      </c>
    </row>
    <row r="85" spans="1:6">
      <c r="A85" s="24" t="s">
        <v>354</v>
      </c>
      <c r="B85" s="56" t="s">
        <v>247</v>
      </c>
      <c r="C85" s="26" t="s">
        <v>355</v>
      </c>
      <c r="D85" s="27">
        <v>31400</v>
      </c>
      <c r="E85" s="57">
        <v>31239.040000000001</v>
      </c>
      <c r="F85" s="58">
        <f t="shared" si="3"/>
        <v>160.95999999999913</v>
      </c>
    </row>
    <row r="86" spans="1:6">
      <c r="A86" s="24" t="s">
        <v>356</v>
      </c>
      <c r="B86" s="56" t="s">
        <v>247</v>
      </c>
      <c r="C86" s="26" t="s">
        <v>357</v>
      </c>
      <c r="D86" s="27">
        <v>31400</v>
      </c>
      <c r="E86" s="57">
        <v>31239.040000000001</v>
      </c>
      <c r="F86" s="58">
        <f t="shared" si="3"/>
        <v>160.95999999999913</v>
      </c>
    </row>
    <row r="87" spans="1:6" ht="22.5">
      <c r="A87" s="24" t="s">
        <v>358</v>
      </c>
      <c r="B87" s="56" t="s">
        <v>247</v>
      </c>
      <c r="C87" s="26" t="s">
        <v>359</v>
      </c>
      <c r="D87" s="27">
        <v>3500</v>
      </c>
      <c r="E87" s="57">
        <v>3440</v>
      </c>
      <c r="F87" s="58">
        <f t="shared" si="3"/>
        <v>60</v>
      </c>
    </row>
    <row r="88" spans="1:6">
      <c r="A88" s="24" t="s">
        <v>360</v>
      </c>
      <c r="B88" s="56" t="s">
        <v>247</v>
      </c>
      <c r="C88" s="26" t="s">
        <v>361</v>
      </c>
      <c r="D88" s="27">
        <v>3400</v>
      </c>
      <c r="E88" s="57">
        <v>3329</v>
      </c>
      <c r="F88" s="58">
        <f t="shared" si="3"/>
        <v>71</v>
      </c>
    </row>
    <row r="89" spans="1:6">
      <c r="A89" s="24" t="s">
        <v>362</v>
      </c>
      <c r="B89" s="56" t="s">
        <v>247</v>
      </c>
      <c r="C89" s="26" t="s">
        <v>363</v>
      </c>
      <c r="D89" s="27">
        <v>24500</v>
      </c>
      <c r="E89" s="57">
        <v>24470.04</v>
      </c>
      <c r="F89" s="58">
        <f t="shared" si="3"/>
        <v>29.959999999999127</v>
      </c>
    </row>
    <row r="90" spans="1:6" ht="22.5">
      <c r="A90" s="24" t="s">
        <v>308</v>
      </c>
      <c r="B90" s="56" t="s">
        <v>247</v>
      </c>
      <c r="C90" s="26" t="s">
        <v>364</v>
      </c>
      <c r="D90" s="27">
        <v>92450</v>
      </c>
      <c r="E90" s="57">
        <v>92450</v>
      </c>
      <c r="F90" s="58" t="str">
        <f t="shared" si="3"/>
        <v>-</v>
      </c>
    </row>
    <row r="91" spans="1:6">
      <c r="A91" s="24" t="s">
        <v>310</v>
      </c>
      <c r="B91" s="56" t="s">
        <v>247</v>
      </c>
      <c r="C91" s="26" t="s">
        <v>365</v>
      </c>
      <c r="D91" s="27">
        <f>D92+D96</f>
        <v>92450</v>
      </c>
      <c r="E91" s="57">
        <v>92450</v>
      </c>
      <c r="F91" s="58" t="str">
        <f t="shared" si="3"/>
        <v>-</v>
      </c>
    </row>
    <row r="92" spans="1:6" ht="56.25">
      <c r="A92" s="24" t="s">
        <v>366</v>
      </c>
      <c r="B92" s="56" t="s">
        <v>247</v>
      </c>
      <c r="C92" s="26" t="s">
        <v>367</v>
      </c>
      <c r="D92" s="27">
        <v>16200</v>
      </c>
      <c r="E92" s="57">
        <v>16200</v>
      </c>
      <c r="F92" s="58" t="str">
        <f t="shared" si="3"/>
        <v>-</v>
      </c>
    </row>
    <row r="93" spans="1:6" ht="22.5">
      <c r="A93" s="24" t="s">
        <v>260</v>
      </c>
      <c r="B93" s="56" t="s">
        <v>247</v>
      </c>
      <c r="C93" s="26" t="s">
        <v>368</v>
      </c>
      <c r="D93" s="27">
        <v>16200</v>
      </c>
      <c r="E93" s="57">
        <v>16200</v>
      </c>
      <c r="F93" s="58" t="str">
        <f t="shared" si="3"/>
        <v>-</v>
      </c>
    </row>
    <row r="94" spans="1:6" ht="22.5">
      <c r="A94" s="24" t="s">
        <v>262</v>
      </c>
      <c r="B94" s="56" t="s">
        <v>247</v>
      </c>
      <c r="C94" s="26" t="s">
        <v>369</v>
      </c>
      <c r="D94" s="27">
        <v>16200</v>
      </c>
      <c r="E94" s="57">
        <v>16200</v>
      </c>
      <c r="F94" s="58" t="str">
        <f t="shared" si="3"/>
        <v>-</v>
      </c>
    </row>
    <row r="95" spans="1:6">
      <c r="A95" s="24" t="s">
        <v>264</v>
      </c>
      <c r="B95" s="56" t="s">
        <v>247</v>
      </c>
      <c r="C95" s="26" t="s">
        <v>370</v>
      </c>
      <c r="D95" s="27">
        <v>16200</v>
      </c>
      <c r="E95" s="57">
        <v>16200</v>
      </c>
      <c r="F95" s="58" t="str">
        <f t="shared" si="3"/>
        <v>-</v>
      </c>
    </row>
    <row r="96" spans="1:6" ht="78.75">
      <c r="A96" s="59" t="s">
        <v>371</v>
      </c>
      <c r="B96" s="56" t="s">
        <v>247</v>
      </c>
      <c r="C96" s="26" t="s">
        <v>372</v>
      </c>
      <c r="D96" s="27">
        <v>76250</v>
      </c>
      <c r="E96" s="57">
        <v>76250</v>
      </c>
      <c r="F96" s="58" t="str">
        <f t="shared" si="3"/>
        <v>-</v>
      </c>
    </row>
    <row r="97" spans="1:6" ht="22.5">
      <c r="A97" s="24" t="s">
        <v>260</v>
      </c>
      <c r="B97" s="56" t="s">
        <v>247</v>
      </c>
      <c r="C97" s="26" t="s">
        <v>373</v>
      </c>
      <c r="D97" s="27">
        <v>76250</v>
      </c>
      <c r="E97" s="57">
        <v>76250</v>
      </c>
      <c r="F97" s="58" t="str">
        <f t="shared" si="3"/>
        <v>-</v>
      </c>
    </row>
    <row r="98" spans="1:6" ht="22.5">
      <c r="A98" s="24" t="s">
        <v>262</v>
      </c>
      <c r="B98" s="56" t="s">
        <v>247</v>
      </c>
      <c r="C98" s="26" t="s">
        <v>374</v>
      </c>
      <c r="D98" s="27">
        <v>76250</v>
      </c>
      <c r="E98" s="57">
        <v>76250</v>
      </c>
      <c r="F98" s="58" t="str">
        <f t="shared" si="3"/>
        <v>-</v>
      </c>
    </row>
    <row r="99" spans="1:6">
      <c r="A99" s="24" t="s">
        <v>264</v>
      </c>
      <c r="B99" s="56" t="s">
        <v>247</v>
      </c>
      <c r="C99" s="26" t="s">
        <v>375</v>
      </c>
      <c r="D99" s="27">
        <v>76250</v>
      </c>
      <c r="E99" s="57">
        <v>76250</v>
      </c>
      <c r="F99" s="58" t="str">
        <f t="shared" si="3"/>
        <v>-</v>
      </c>
    </row>
    <row r="100" spans="1:6">
      <c r="A100" s="46" t="s">
        <v>376</v>
      </c>
      <c r="B100" s="47" t="s">
        <v>247</v>
      </c>
      <c r="C100" s="48" t="s">
        <v>377</v>
      </c>
      <c r="D100" s="49">
        <v>192700</v>
      </c>
      <c r="E100" s="50">
        <v>192700</v>
      </c>
      <c r="F100" s="51" t="str">
        <f t="shared" si="3"/>
        <v>-</v>
      </c>
    </row>
    <row r="101" spans="1:6">
      <c r="A101" s="46" t="s">
        <v>378</v>
      </c>
      <c r="B101" s="47" t="s">
        <v>247</v>
      </c>
      <c r="C101" s="48" t="s">
        <v>379</v>
      </c>
      <c r="D101" s="49">
        <v>192700</v>
      </c>
      <c r="E101" s="50">
        <v>192700</v>
      </c>
      <c r="F101" s="51" t="str">
        <f t="shared" si="3"/>
        <v>-</v>
      </c>
    </row>
    <row r="102" spans="1:6" ht="22.5">
      <c r="A102" s="24" t="s">
        <v>308</v>
      </c>
      <c r="B102" s="56" t="s">
        <v>247</v>
      </c>
      <c r="C102" s="26" t="s">
        <v>380</v>
      </c>
      <c r="D102" s="27">
        <v>192700</v>
      </c>
      <c r="E102" s="57">
        <v>192700</v>
      </c>
      <c r="F102" s="58" t="str">
        <f t="shared" si="3"/>
        <v>-</v>
      </c>
    </row>
    <row r="103" spans="1:6">
      <c r="A103" s="24" t="s">
        <v>310</v>
      </c>
      <c r="B103" s="56" t="s">
        <v>247</v>
      </c>
      <c r="C103" s="26" t="s">
        <v>381</v>
      </c>
      <c r="D103" s="27">
        <v>192700</v>
      </c>
      <c r="E103" s="57">
        <v>192700</v>
      </c>
      <c r="F103" s="58" t="str">
        <f t="shared" si="3"/>
        <v>-</v>
      </c>
    </row>
    <row r="104" spans="1:6" ht="78.75">
      <c r="A104" s="59" t="s">
        <v>382</v>
      </c>
      <c r="B104" s="56" t="s">
        <v>247</v>
      </c>
      <c r="C104" s="26" t="s">
        <v>383</v>
      </c>
      <c r="D104" s="27">
        <v>192700</v>
      </c>
      <c r="E104" s="57">
        <v>192700</v>
      </c>
      <c r="F104" s="58" t="str">
        <f t="shared" si="3"/>
        <v>-</v>
      </c>
    </row>
    <row r="105" spans="1:6" ht="56.25">
      <c r="A105" s="24" t="s">
        <v>279</v>
      </c>
      <c r="B105" s="56" t="s">
        <v>247</v>
      </c>
      <c r="C105" s="26" t="s">
        <v>384</v>
      </c>
      <c r="D105" s="27">
        <v>192700</v>
      </c>
      <c r="E105" s="57">
        <v>192700</v>
      </c>
      <c r="F105" s="58" t="str">
        <f t="shared" si="3"/>
        <v>-</v>
      </c>
    </row>
    <row r="106" spans="1:6" ht="22.5">
      <c r="A106" s="24" t="s">
        <v>281</v>
      </c>
      <c r="B106" s="56" t="s">
        <v>247</v>
      </c>
      <c r="C106" s="26" t="s">
        <v>385</v>
      </c>
      <c r="D106" s="27">
        <v>192700</v>
      </c>
      <c r="E106" s="57">
        <v>192700</v>
      </c>
      <c r="F106" s="58" t="str">
        <f t="shared" si="3"/>
        <v>-</v>
      </c>
    </row>
    <row r="107" spans="1:6" ht="22.5">
      <c r="A107" s="24" t="s">
        <v>283</v>
      </c>
      <c r="B107" s="56" t="s">
        <v>247</v>
      </c>
      <c r="C107" s="26" t="s">
        <v>386</v>
      </c>
      <c r="D107" s="27">
        <v>148930.88</v>
      </c>
      <c r="E107" s="57">
        <v>148930.88</v>
      </c>
      <c r="F107" s="58" t="str">
        <f t="shared" ref="F107:F138" si="4">IF(OR(D107="-",IF(E107="-",0,E107)&gt;=IF(D107="-",0,D107)),"-",IF(D107="-",0,D107)-IF(E107="-",0,E107))</f>
        <v>-</v>
      </c>
    </row>
    <row r="108" spans="1:6" ht="33.75">
      <c r="A108" s="24" t="s">
        <v>287</v>
      </c>
      <c r="B108" s="56" t="s">
        <v>247</v>
      </c>
      <c r="C108" s="26" t="s">
        <v>387</v>
      </c>
      <c r="D108" s="27">
        <v>43769.120000000003</v>
      </c>
      <c r="E108" s="57">
        <v>43769.120000000003</v>
      </c>
      <c r="F108" s="58" t="str">
        <f t="shared" si="4"/>
        <v>-</v>
      </c>
    </row>
    <row r="109" spans="1:6" ht="22.5">
      <c r="A109" s="46" t="s">
        <v>388</v>
      </c>
      <c r="B109" s="47" t="s">
        <v>247</v>
      </c>
      <c r="C109" s="48" t="s">
        <v>389</v>
      </c>
      <c r="D109" s="49">
        <v>24000</v>
      </c>
      <c r="E109" s="50">
        <v>23938</v>
      </c>
      <c r="F109" s="51">
        <f t="shared" si="4"/>
        <v>62</v>
      </c>
    </row>
    <row r="110" spans="1:6" ht="33.75">
      <c r="A110" s="46" t="s">
        <v>390</v>
      </c>
      <c r="B110" s="47" t="s">
        <v>247</v>
      </c>
      <c r="C110" s="48" t="s">
        <v>391</v>
      </c>
      <c r="D110" s="49">
        <v>11000</v>
      </c>
      <c r="E110" s="50">
        <v>10938</v>
      </c>
      <c r="F110" s="51">
        <f t="shared" si="4"/>
        <v>62</v>
      </c>
    </row>
    <row r="111" spans="1:6" ht="56.25">
      <c r="A111" s="24" t="s">
        <v>392</v>
      </c>
      <c r="B111" s="56" t="s">
        <v>247</v>
      </c>
      <c r="C111" s="26" t="s">
        <v>393</v>
      </c>
      <c r="D111" s="27">
        <v>11000</v>
      </c>
      <c r="E111" s="57">
        <v>10938</v>
      </c>
      <c r="F111" s="58">
        <f t="shared" si="4"/>
        <v>62</v>
      </c>
    </row>
    <row r="112" spans="1:6" ht="67.5">
      <c r="A112" s="59" t="s">
        <v>394</v>
      </c>
      <c r="B112" s="56" t="s">
        <v>247</v>
      </c>
      <c r="C112" s="26" t="s">
        <v>395</v>
      </c>
      <c r="D112" s="27">
        <v>11000</v>
      </c>
      <c r="E112" s="57">
        <v>10938</v>
      </c>
      <c r="F112" s="58">
        <f t="shared" si="4"/>
        <v>62</v>
      </c>
    </row>
    <row r="113" spans="1:6" ht="101.25">
      <c r="A113" s="59" t="s">
        <v>396</v>
      </c>
      <c r="B113" s="56" t="s">
        <v>247</v>
      </c>
      <c r="C113" s="26" t="s">
        <v>397</v>
      </c>
      <c r="D113" s="27">
        <v>11000</v>
      </c>
      <c r="E113" s="57">
        <v>10938</v>
      </c>
      <c r="F113" s="58">
        <f t="shared" si="4"/>
        <v>62</v>
      </c>
    </row>
    <row r="114" spans="1:6" ht="22.5">
      <c r="A114" s="24" t="s">
        <v>260</v>
      </c>
      <c r="B114" s="56" t="s">
        <v>247</v>
      </c>
      <c r="C114" s="26" t="s">
        <v>398</v>
      </c>
      <c r="D114" s="27">
        <v>11000</v>
      </c>
      <c r="E114" s="57">
        <v>10938</v>
      </c>
      <c r="F114" s="58">
        <f t="shared" si="4"/>
        <v>62</v>
      </c>
    </row>
    <row r="115" spans="1:6" ht="22.5">
      <c r="A115" s="24" t="s">
        <v>262</v>
      </c>
      <c r="B115" s="56" t="s">
        <v>247</v>
      </c>
      <c r="C115" s="26" t="s">
        <v>399</v>
      </c>
      <c r="D115" s="27">
        <v>11000</v>
      </c>
      <c r="E115" s="57">
        <v>10938</v>
      </c>
      <c r="F115" s="58">
        <f t="shared" si="4"/>
        <v>62</v>
      </c>
    </row>
    <row r="116" spans="1:6">
      <c r="A116" s="24" t="s">
        <v>264</v>
      </c>
      <c r="B116" s="56" t="s">
        <v>247</v>
      </c>
      <c r="C116" s="26" t="s">
        <v>400</v>
      </c>
      <c r="D116" s="27">
        <v>11000</v>
      </c>
      <c r="E116" s="57">
        <v>10938</v>
      </c>
      <c r="F116" s="58">
        <f t="shared" si="4"/>
        <v>62</v>
      </c>
    </row>
    <row r="117" spans="1:6">
      <c r="A117" s="46" t="s">
        <v>401</v>
      </c>
      <c r="B117" s="47" t="s">
        <v>247</v>
      </c>
      <c r="C117" s="48" t="s">
        <v>402</v>
      </c>
      <c r="D117" s="49">
        <v>13000</v>
      </c>
      <c r="E117" s="50">
        <v>13000</v>
      </c>
      <c r="F117" s="51" t="str">
        <f t="shared" si="4"/>
        <v>-</v>
      </c>
    </row>
    <row r="118" spans="1:6" ht="56.25">
      <c r="A118" s="24" t="s">
        <v>392</v>
      </c>
      <c r="B118" s="56" t="s">
        <v>247</v>
      </c>
      <c r="C118" s="26" t="s">
        <v>403</v>
      </c>
      <c r="D118" s="27">
        <v>13000</v>
      </c>
      <c r="E118" s="57">
        <v>13000</v>
      </c>
      <c r="F118" s="58" t="str">
        <f t="shared" si="4"/>
        <v>-</v>
      </c>
    </row>
    <row r="119" spans="1:6" ht="56.25">
      <c r="A119" s="24" t="s">
        <v>404</v>
      </c>
      <c r="B119" s="56" t="s">
        <v>247</v>
      </c>
      <c r="C119" s="26" t="s">
        <v>405</v>
      </c>
      <c r="D119" s="27">
        <v>13000</v>
      </c>
      <c r="E119" s="57">
        <v>13000</v>
      </c>
      <c r="F119" s="58" t="str">
        <f t="shared" si="4"/>
        <v>-</v>
      </c>
    </row>
    <row r="120" spans="1:6" ht="101.25">
      <c r="A120" s="59" t="s">
        <v>406</v>
      </c>
      <c r="B120" s="56" t="s">
        <v>247</v>
      </c>
      <c r="C120" s="26" t="s">
        <v>407</v>
      </c>
      <c r="D120" s="27">
        <v>13000</v>
      </c>
      <c r="E120" s="57">
        <v>13000</v>
      </c>
      <c r="F120" s="58" t="str">
        <f t="shared" si="4"/>
        <v>-</v>
      </c>
    </row>
    <row r="121" spans="1:6" ht="22.5">
      <c r="A121" s="24" t="s">
        <v>260</v>
      </c>
      <c r="B121" s="56" t="s">
        <v>247</v>
      </c>
      <c r="C121" s="26" t="s">
        <v>408</v>
      </c>
      <c r="D121" s="27">
        <v>13000</v>
      </c>
      <c r="E121" s="57">
        <v>13000</v>
      </c>
      <c r="F121" s="58" t="str">
        <f t="shared" si="4"/>
        <v>-</v>
      </c>
    </row>
    <row r="122" spans="1:6" ht="22.5">
      <c r="A122" s="24" t="s">
        <v>262</v>
      </c>
      <c r="B122" s="56" t="s">
        <v>247</v>
      </c>
      <c r="C122" s="26" t="s">
        <v>409</v>
      </c>
      <c r="D122" s="27">
        <v>13000</v>
      </c>
      <c r="E122" s="57">
        <v>13000</v>
      </c>
      <c r="F122" s="58" t="str">
        <f t="shared" si="4"/>
        <v>-</v>
      </c>
    </row>
    <row r="123" spans="1:6">
      <c r="A123" s="24" t="s">
        <v>264</v>
      </c>
      <c r="B123" s="56" t="s">
        <v>247</v>
      </c>
      <c r="C123" s="26" t="s">
        <v>410</v>
      </c>
      <c r="D123" s="27">
        <v>13000</v>
      </c>
      <c r="E123" s="57">
        <v>13000</v>
      </c>
      <c r="F123" s="58" t="str">
        <f t="shared" si="4"/>
        <v>-</v>
      </c>
    </row>
    <row r="124" spans="1:6">
      <c r="A124" s="46" t="s">
        <v>411</v>
      </c>
      <c r="B124" s="47" t="s">
        <v>247</v>
      </c>
      <c r="C124" s="48" t="s">
        <v>412</v>
      </c>
      <c r="D124" s="49">
        <v>2401893.48</v>
      </c>
      <c r="E124" s="50">
        <v>2365502.13</v>
      </c>
      <c r="F124" s="51">
        <f t="shared" si="4"/>
        <v>36391.350000000093</v>
      </c>
    </row>
    <row r="125" spans="1:6">
      <c r="A125" s="46" t="s">
        <v>413</v>
      </c>
      <c r="B125" s="47" t="s">
        <v>247</v>
      </c>
      <c r="C125" s="48" t="s">
        <v>414</v>
      </c>
      <c r="D125" s="49">
        <v>2401893.48</v>
      </c>
      <c r="E125" s="50">
        <v>2365502.13</v>
      </c>
      <c r="F125" s="51">
        <f t="shared" si="4"/>
        <v>36391.350000000093</v>
      </c>
    </row>
    <row r="126" spans="1:6" ht="33.75">
      <c r="A126" s="24" t="s">
        <v>415</v>
      </c>
      <c r="B126" s="56" t="s">
        <v>247</v>
      </c>
      <c r="C126" s="26" t="s">
        <v>416</v>
      </c>
      <c r="D126" s="27">
        <v>2248293.48</v>
      </c>
      <c r="E126" s="57">
        <v>2211950.67</v>
      </c>
      <c r="F126" s="58">
        <f t="shared" si="4"/>
        <v>36342.810000000056</v>
      </c>
    </row>
    <row r="127" spans="1:6" ht="45">
      <c r="A127" s="24" t="s">
        <v>417</v>
      </c>
      <c r="B127" s="56" t="s">
        <v>247</v>
      </c>
      <c r="C127" s="26" t="s">
        <v>418</v>
      </c>
      <c r="D127" s="27">
        <v>2248293.48</v>
      </c>
      <c r="E127" s="57">
        <v>2211950.67</v>
      </c>
      <c r="F127" s="58">
        <f t="shared" si="4"/>
        <v>36342.810000000056</v>
      </c>
    </row>
    <row r="128" spans="1:6" ht="78.75">
      <c r="A128" s="59" t="s">
        <v>419</v>
      </c>
      <c r="B128" s="56" t="s">
        <v>247</v>
      </c>
      <c r="C128" s="26" t="s">
        <v>420</v>
      </c>
      <c r="D128" s="27">
        <v>1191583.48</v>
      </c>
      <c r="E128" s="57">
        <v>1155766.77</v>
      </c>
      <c r="F128" s="58">
        <f t="shared" si="4"/>
        <v>35816.709999999963</v>
      </c>
    </row>
    <row r="129" spans="1:6" ht="22.5">
      <c r="A129" s="24" t="s">
        <v>260</v>
      </c>
      <c r="B129" s="56" t="s">
        <v>247</v>
      </c>
      <c r="C129" s="26" t="s">
        <v>421</v>
      </c>
      <c r="D129" s="27">
        <v>1191583.48</v>
      </c>
      <c r="E129" s="57">
        <v>1155766.77</v>
      </c>
      <c r="F129" s="58">
        <f t="shared" si="4"/>
        <v>35816.709999999963</v>
      </c>
    </row>
    <row r="130" spans="1:6" ht="22.5">
      <c r="A130" s="24" t="s">
        <v>262</v>
      </c>
      <c r="B130" s="56" t="s">
        <v>247</v>
      </c>
      <c r="C130" s="26" t="s">
        <v>422</v>
      </c>
      <c r="D130" s="27">
        <v>1191583.48</v>
      </c>
      <c r="E130" s="57">
        <v>1155766.77</v>
      </c>
      <c r="F130" s="58">
        <f t="shared" si="4"/>
        <v>35816.709999999963</v>
      </c>
    </row>
    <row r="131" spans="1:6">
      <c r="A131" s="24" t="s">
        <v>264</v>
      </c>
      <c r="B131" s="56" t="s">
        <v>247</v>
      </c>
      <c r="C131" s="26" t="s">
        <v>423</v>
      </c>
      <c r="D131" s="27">
        <v>1191583.48</v>
      </c>
      <c r="E131" s="57">
        <v>1155766.77</v>
      </c>
      <c r="F131" s="58">
        <f t="shared" si="4"/>
        <v>35816.709999999963</v>
      </c>
    </row>
    <row r="132" spans="1:6" ht="90">
      <c r="A132" s="59" t="s">
        <v>424</v>
      </c>
      <c r="B132" s="56" t="s">
        <v>247</v>
      </c>
      <c r="C132" s="26" t="s">
        <v>425</v>
      </c>
      <c r="D132" s="27">
        <v>172200</v>
      </c>
      <c r="E132" s="57">
        <v>172077.3</v>
      </c>
      <c r="F132" s="58">
        <f t="shared" si="4"/>
        <v>122.70000000001164</v>
      </c>
    </row>
    <row r="133" spans="1:6" ht="22.5">
      <c r="A133" s="24" t="s">
        <v>260</v>
      </c>
      <c r="B133" s="56" t="s">
        <v>247</v>
      </c>
      <c r="C133" s="26" t="s">
        <v>426</v>
      </c>
      <c r="D133" s="27">
        <v>172200</v>
      </c>
      <c r="E133" s="57">
        <v>172077.3</v>
      </c>
      <c r="F133" s="58">
        <f t="shared" si="4"/>
        <v>122.70000000001164</v>
      </c>
    </row>
    <row r="134" spans="1:6" ht="22.5">
      <c r="A134" s="24" t="s">
        <v>262</v>
      </c>
      <c r="B134" s="56" t="s">
        <v>247</v>
      </c>
      <c r="C134" s="26" t="s">
        <v>427</v>
      </c>
      <c r="D134" s="27">
        <v>172200</v>
      </c>
      <c r="E134" s="57">
        <v>172077.3</v>
      </c>
      <c r="F134" s="58">
        <f t="shared" si="4"/>
        <v>122.70000000001164</v>
      </c>
    </row>
    <row r="135" spans="1:6">
      <c r="A135" s="24" t="s">
        <v>264</v>
      </c>
      <c r="B135" s="56" t="s">
        <v>247</v>
      </c>
      <c r="C135" s="26" t="s">
        <v>428</v>
      </c>
      <c r="D135" s="27">
        <v>172200</v>
      </c>
      <c r="E135" s="57">
        <v>172077.3</v>
      </c>
      <c r="F135" s="58">
        <f t="shared" si="4"/>
        <v>122.70000000001164</v>
      </c>
    </row>
    <row r="136" spans="1:6" ht="78.75">
      <c r="A136" s="59" t="s">
        <v>429</v>
      </c>
      <c r="B136" s="56" t="s">
        <v>247</v>
      </c>
      <c r="C136" s="26" t="s">
        <v>430</v>
      </c>
      <c r="D136" s="27">
        <v>204400</v>
      </c>
      <c r="E136" s="57">
        <v>204159.59</v>
      </c>
      <c r="F136" s="58">
        <f t="shared" si="4"/>
        <v>240.41000000000349</v>
      </c>
    </row>
    <row r="137" spans="1:6" ht="22.5">
      <c r="A137" s="24" t="s">
        <v>260</v>
      </c>
      <c r="B137" s="56" t="s">
        <v>247</v>
      </c>
      <c r="C137" s="26" t="s">
        <v>431</v>
      </c>
      <c r="D137" s="27">
        <v>204400</v>
      </c>
      <c r="E137" s="57">
        <v>204159.59</v>
      </c>
      <c r="F137" s="58">
        <f t="shared" si="4"/>
        <v>240.41000000000349</v>
      </c>
    </row>
    <row r="138" spans="1:6" ht="22.5">
      <c r="A138" s="24" t="s">
        <v>262</v>
      </c>
      <c r="B138" s="56" t="s">
        <v>247</v>
      </c>
      <c r="C138" s="26" t="s">
        <v>432</v>
      </c>
      <c r="D138" s="27">
        <v>204400</v>
      </c>
      <c r="E138" s="57">
        <v>204159.59</v>
      </c>
      <c r="F138" s="58">
        <f t="shared" si="4"/>
        <v>240.41000000000349</v>
      </c>
    </row>
    <row r="139" spans="1:6" ht="22.5">
      <c r="A139" s="24" t="s">
        <v>433</v>
      </c>
      <c r="B139" s="56" t="s">
        <v>247</v>
      </c>
      <c r="C139" s="26" t="s">
        <v>434</v>
      </c>
      <c r="D139" s="27">
        <v>13000</v>
      </c>
      <c r="E139" s="57">
        <v>13000</v>
      </c>
      <c r="F139" s="58" t="str">
        <f t="shared" ref="F139:F170" si="5">IF(OR(D139="-",IF(E139="-",0,E139)&gt;=IF(D139="-",0,D139)),"-",IF(D139="-",0,D139)-IF(E139="-",0,E139))</f>
        <v>-</v>
      </c>
    </row>
    <row r="140" spans="1:6">
      <c r="A140" s="24" t="s">
        <v>264</v>
      </c>
      <c r="B140" s="56" t="s">
        <v>247</v>
      </c>
      <c r="C140" s="26" t="s">
        <v>435</v>
      </c>
      <c r="D140" s="27">
        <v>191400</v>
      </c>
      <c r="E140" s="57">
        <v>191159.59</v>
      </c>
      <c r="F140" s="58">
        <f t="shared" si="5"/>
        <v>240.41000000000349</v>
      </c>
    </row>
    <row r="141" spans="1:6" ht="78.75">
      <c r="A141" s="59" t="s">
        <v>436</v>
      </c>
      <c r="B141" s="56" t="s">
        <v>247</v>
      </c>
      <c r="C141" s="26" t="s">
        <v>437</v>
      </c>
      <c r="D141" s="27">
        <v>680110</v>
      </c>
      <c r="E141" s="57">
        <v>679947.01</v>
      </c>
      <c r="F141" s="58">
        <f t="shared" si="5"/>
        <v>162.98999999999069</v>
      </c>
    </row>
    <row r="142" spans="1:6" ht="22.5">
      <c r="A142" s="24" t="s">
        <v>260</v>
      </c>
      <c r="B142" s="56" t="s">
        <v>247</v>
      </c>
      <c r="C142" s="26" t="s">
        <v>438</v>
      </c>
      <c r="D142" s="27">
        <v>680110</v>
      </c>
      <c r="E142" s="57">
        <v>679947.01</v>
      </c>
      <c r="F142" s="58">
        <f t="shared" si="5"/>
        <v>162.98999999999069</v>
      </c>
    </row>
    <row r="143" spans="1:6" ht="22.5">
      <c r="A143" s="24" t="s">
        <v>262</v>
      </c>
      <c r="B143" s="56" t="s">
        <v>247</v>
      </c>
      <c r="C143" s="26" t="s">
        <v>439</v>
      </c>
      <c r="D143" s="27">
        <v>680110</v>
      </c>
      <c r="E143" s="57">
        <v>679947.01</v>
      </c>
      <c r="F143" s="58">
        <f t="shared" si="5"/>
        <v>162.98999999999069</v>
      </c>
    </row>
    <row r="144" spans="1:6">
      <c r="A144" s="24" t="s">
        <v>264</v>
      </c>
      <c r="B144" s="56" t="s">
        <v>247</v>
      </c>
      <c r="C144" s="26" t="s">
        <v>440</v>
      </c>
      <c r="D144" s="27">
        <v>680110</v>
      </c>
      <c r="E144" s="57">
        <v>679947.01</v>
      </c>
      <c r="F144" s="58">
        <f t="shared" si="5"/>
        <v>162.98999999999069</v>
      </c>
    </row>
    <row r="145" spans="1:6" ht="33.75">
      <c r="A145" s="24" t="s">
        <v>441</v>
      </c>
      <c r="B145" s="56" t="s">
        <v>247</v>
      </c>
      <c r="C145" s="26" t="s">
        <v>442</v>
      </c>
      <c r="D145" s="27">
        <v>153600</v>
      </c>
      <c r="E145" s="57">
        <v>153551.46</v>
      </c>
      <c r="F145" s="58">
        <f t="shared" si="5"/>
        <v>48.540000000008149</v>
      </c>
    </row>
    <row r="146" spans="1:6" ht="56.25">
      <c r="A146" s="24" t="s">
        <v>443</v>
      </c>
      <c r="B146" s="56" t="s">
        <v>247</v>
      </c>
      <c r="C146" s="26" t="s">
        <v>444</v>
      </c>
      <c r="D146" s="27">
        <v>153600</v>
      </c>
      <c r="E146" s="57">
        <v>153551.46</v>
      </c>
      <c r="F146" s="58">
        <f t="shared" si="5"/>
        <v>48.540000000008149</v>
      </c>
    </row>
    <row r="147" spans="1:6" ht="112.5">
      <c r="A147" s="59" t="s">
        <v>445</v>
      </c>
      <c r="B147" s="56" t="s">
        <v>247</v>
      </c>
      <c r="C147" s="26" t="s">
        <v>446</v>
      </c>
      <c r="D147" s="27">
        <v>153600</v>
      </c>
      <c r="E147" s="57">
        <v>153551.46</v>
      </c>
      <c r="F147" s="58">
        <f t="shared" si="5"/>
        <v>48.540000000008149</v>
      </c>
    </row>
    <row r="148" spans="1:6" ht="22.5">
      <c r="A148" s="24" t="s">
        <v>260</v>
      </c>
      <c r="B148" s="56" t="s">
        <v>247</v>
      </c>
      <c r="C148" s="26" t="s">
        <v>447</v>
      </c>
      <c r="D148" s="27">
        <v>153600</v>
      </c>
      <c r="E148" s="57">
        <v>153551.46</v>
      </c>
      <c r="F148" s="58">
        <f t="shared" si="5"/>
        <v>48.540000000008149</v>
      </c>
    </row>
    <row r="149" spans="1:6" ht="22.5">
      <c r="A149" s="24" t="s">
        <v>262</v>
      </c>
      <c r="B149" s="56" t="s">
        <v>247</v>
      </c>
      <c r="C149" s="26" t="s">
        <v>448</v>
      </c>
      <c r="D149" s="27">
        <v>153600</v>
      </c>
      <c r="E149" s="57">
        <v>153551.46</v>
      </c>
      <c r="F149" s="58">
        <f t="shared" si="5"/>
        <v>48.540000000008149</v>
      </c>
    </row>
    <row r="150" spans="1:6">
      <c r="A150" s="24" t="s">
        <v>264</v>
      </c>
      <c r="B150" s="56" t="s">
        <v>247</v>
      </c>
      <c r="C150" s="26" t="s">
        <v>449</v>
      </c>
      <c r="D150" s="27">
        <v>153600</v>
      </c>
      <c r="E150" s="57">
        <v>153551.46</v>
      </c>
      <c r="F150" s="58">
        <f t="shared" si="5"/>
        <v>48.540000000008149</v>
      </c>
    </row>
    <row r="151" spans="1:6">
      <c r="A151" s="46" t="s">
        <v>450</v>
      </c>
      <c r="B151" s="47" t="s">
        <v>247</v>
      </c>
      <c r="C151" s="48" t="s">
        <v>451</v>
      </c>
      <c r="D151" s="49">
        <v>6257311.0099999998</v>
      </c>
      <c r="E151" s="50">
        <v>6257311.0099999998</v>
      </c>
      <c r="F151" s="51" t="str">
        <f t="shared" si="5"/>
        <v>-</v>
      </c>
    </row>
    <row r="152" spans="1:6">
      <c r="A152" s="46" t="s">
        <v>452</v>
      </c>
      <c r="B152" s="47" t="s">
        <v>247</v>
      </c>
      <c r="C152" s="48" t="s">
        <v>453</v>
      </c>
      <c r="D152" s="49">
        <v>6257311.0099999998</v>
      </c>
      <c r="E152" s="50">
        <v>6257311.0099999998</v>
      </c>
      <c r="F152" s="51" t="str">
        <f t="shared" si="5"/>
        <v>-</v>
      </c>
    </row>
    <row r="153" spans="1:6" ht="56.25">
      <c r="A153" s="24" t="s">
        <v>341</v>
      </c>
      <c r="B153" s="56" t="s">
        <v>247</v>
      </c>
      <c r="C153" s="26" t="s">
        <v>454</v>
      </c>
      <c r="D153" s="27">
        <v>1300</v>
      </c>
      <c r="E153" s="57">
        <v>1300</v>
      </c>
      <c r="F153" s="58" t="str">
        <f t="shared" si="5"/>
        <v>-</v>
      </c>
    </row>
    <row r="154" spans="1:6" ht="67.5">
      <c r="A154" s="59" t="s">
        <v>455</v>
      </c>
      <c r="B154" s="56" t="s">
        <v>247</v>
      </c>
      <c r="C154" s="26" t="s">
        <v>456</v>
      </c>
      <c r="D154" s="27">
        <v>300</v>
      </c>
      <c r="E154" s="57">
        <v>300</v>
      </c>
      <c r="F154" s="58" t="str">
        <f t="shared" si="5"/>
        <v>-</v>
      </c>
    </row>
    <row r="155" spans="1:6" ht="101.25">
      <c r="A155" s="59" t="s">
        <v>457</v>
      </c>
      <c r="B155" s="56" t="s">
        <v>247</v>
      </c>
      <c r="C155" s="26" t="s">
        <v>458</v>
      </c>
      <c r="D155" s="27">
        <v>300</v>
      </c>
      <c r="E155" s="57">
        <v>300</v>
      </c>
      <c r="F155" s="58" t="str">
        <f t="shared" si="5"/>
        <v>-</v>
      </c>
    </row>
    <row r="156" spans="1:6" ht="22.5">
      <c r="A156" s="24" t="s">
        <v>459</v>
      </c>
      <c r="B156" s="56" t="s">
        <v>247</v>
      </c>
      <c r="C156" s="26" t="s">
        <v>460</v>
      </c>
      <c r="D156" s="27">
        <v>300</v>
      </c>
      <c r="E156" s="57">
        <v>300</v>
      </c>
      <c r="F156" s="58" t="str">
        <f t="shared" si="5"/>
        <v>-</v>
      </c>
    </row>
    <row r="157" spans="1:6">
      <c r="A157" s="24" t="s">
        <v>461</v>
      </c>
      <c r="B157" s="56" t="s">
        <v>247</v>
      </c>
      <c r="C157" s="26" t="s">
        <v>462</v>
      </c>
      <c r="D157" s="27">
        <v>300</v>
      </c>
      <c r="E157" s="57">
        <v>300</v>
      </c>
      <c r="F157" s="58" t="str">
        <f t="shared" si="5"/>
        <v>-</v>
      </c>
    </row>
    <row r="158" spans="1:6">
      <c r="A158" s="24" t="s">
        <v>463</v>
      </c>
      <c r="B158" s="56" t="s">
        <v>247</v>
      </c>
      <c r="C158" s="26" t="s">
        <v>464</v>
      </c>
      <c r="D158" s="27">
        <v>300</v>
      </c>
      <c r="E158" s="57">
        <v>300</v>
      </c>
      <c r="F158" s="58" t="str">
        <f t="shared" si="5"/>
        <v>-</v>
      </c>
    </row>
    <row r="159" spans="1:6" ht="67.5">
      <c r="A159" s="59" t="s">
        <v>465</v>
      </c>
      <c r="B159" s="56" t="s">
        <v>247</v>
      </c>
      <c r="C159" s="26" t="s">
        <v>466</v>
      </c>
      <c r="D159" s="27">
        <v>1000</v>
      </c>
      <c r="E159" s="57">
        <v>1000</v>
      </c>
      <c r="F159" s="58" t="str">
        <f t="shared" si="5"/>
        <v>-</v>
      </c>
    </row>
    <row r="160" spans="1:6" ht="90">
      <c r="A160" s="59" t="s">
        <v>467</v>
      </c>
      <c r="B160" s="56" t="s">
        <v>247</v>
      </c>
      <c r="C160" s="26" t="s">
        <v>468</v>
      </c>
      <c r="D160" s="27">
        <v>1000</v>
      </c>
      <c r="E160" s="57">
        <v>1000</v>
      </c>
      <c r="F160" s="58" t="str">
        <f t="shared" si="5"/>
        <v>-</v>
      </c>
    </row>
    <row r="161" spans="1:6" ht="22.5">
      <c r="A161" s="24" t="s">
        <v>459</v>
      </c>
      <c r="B161" s="56" t="s">
        <v>247</v>
      </c>
      <c r="C161" s="26" t="s">
        <v>469</v>
      </c>
      <c r="D161" s="27">
        <v>1000</v>
      </c>
      <c r="E161" s="57">
        <v>1000</v>
      </c>
      <c r="F161" s="58" t="str">
        <f t="shared" si="5"/>
        <v>-</v>
      </c>
    </row>
    <row r="162" spans="1:6">
      <c r="A162" s="24" t="s">
        <v>461</v>
      </c>
      <c r="B162" s="56" t="s">
        <v>247</v>
      </c>
      <c r="C162" s="26" t="s">
        <v>470</v>
      </c>
      <c r="D162" s="27">
        <v>1000</v>
      </c>
      <c r="E162" s="57">
        <v>1000</v>
      </c>
      <c r="F162" s="58" t="str">
        <f t="shared" si="5"/>
        <v>-</v>
      </c>
    </row>
    <row r="163" spans="1:6">
      <c r="A163" s="24" t="s">
        <v>463</v>
      </c>
      <c r="B163" s="56" t="s">
        <v>247</v>
      </c>
      <c r="C163" s="26" t="s">
        <v>471</v>
      </c>
      <c r="D163" s="27">
        <v>1000</v>
      </c>
      <c r="E163" s="57">
        <v>1000</v>
      </c>
      <c r="F163" s="58" t="str">
        <f t="shared" si="5"/>
        <v>-</v>
      </c>
    </row>
    <row r="164" spans="1:6" ht="33.75">
      <c r="A164" s="24" t="s">
        <v>472</v>
      </c>
      <c r="B164" s="56" t="s">
        <v>247</v>
      </c>
      <c r="C164" s="26" t="s">
        <v>473</v>
      </c>
      <c r="D164" s="27">
        <v>6252511.0099999998</v>
      </c>
      <c r="E164" s="57">
        <v>6252511.0099999998</v>
      </c>
      <c r="F164" s="58" t="str">
        <f t="shared" si="5"/>
        <v>-</v>
      </c>
    </row>
    <row r="165" spans="1:6" ht="45">
      <c r="A165" s="24" t="s">
        <v>474</v>
      </c>
      <c r="B165" s="56" t="s">
        <v>247</v>
      </c>
      <c r="C165" s="26" t="s">
        <v>475</v>
      </c>
      <c r="D165" s="27">
        <v>6252511.0099999998</v>
      </c>
      <c r="E165" s="57">
        <v>6252511.0099999998</v>
      </c>
      <c r="F165" s="58" t="str">
        <f t="shared" si="5"/>
        <v>-</v>
      </c>
    </row>
    <row r="166" spans="1:6" ht="78.75">
      <c r="A166" s="59" t="s">
        <v>476</v>
      </c>
      <c r="B166" s="56" t="s">
        <v>247</v>
      </c>
      <c r="C166" s="26" t="s">
        <v>477</v>
      </c>
      <c r="D166" s="27">
        <v>4390911.01</v>
      </c>
      <c r="E166" s="57">
        <v>4390911.01</v>
      </c>
      <c r="F166" s="58" t="str">
        <f t="shared" si="5"/>
        <v>-</v>
      </c>
    </row>
    <row r="167" spans="1:6" ht="22.5">
      <c r="A167" s="24" t="s">
        <v>459</v>
      </c>
      <c r="B167" s="56" t="s">
        <v>247</v>
      </c>
      <c r="C167" s="26" t="s">
        <v>478</v>
      </c>
      <c r="D167" s="27">
        <v>4390911.01</v>
      </c>
      <c r="E167" s="57">
        <v>4390911.01</v>
      </c>
      <c r="F167" s="58" t="str">
        <f t="shared" si="5"/>
        <v>-</v>
      </c>
    </row>
    <row r="168" spans="1:6">
      <c r="A168" s="24" t="s">
        <v>461</v>
      </c>
      <c r="B168" s="56" t="s">
        <v>247</v>
      </c>
      <c r="C168" s="26" t="s">
        <v>479</v>
      </c>
      <c r="D168" s="27">
        <v>4390911.01</v>
      </c>
      <c r="E168" s="57">
        <v>4390911.01</v>
      </c>
      <c r="F168" s="58" t="str">
        <f t="shared" si="5"/>
        <v>-</v>
      </c>
    </row>
    <row r="169" spans="1:6" ht="45">
      <c r="A169" s="24" t="s">
        <v>480</v>
      </c>
      <c r="B169" s="56" t="s">
        <v>247</v>
      </c>
      <c r="C169" s="26" t="s">
        <v>481</v>
      </c>
      <c r="D169" s="27">
        <v>3381200</v>
      </c>
      <c r="E169" s="57">
        <v>3381200</v>
      </c>
      <c r="F169" s="58" t="str">
        <f t="shared" si="5"/>
        <v>-</v>
      </c>
    </row>
    <row r="170" spans="1:6">
      <c r="A170" s="24" t="s">
        <v>463</v>
      </c>
      <c r="B170" s="56" t="s">
        <v>247</v>
      </c>
      <c r="C170" s="26" t="s">
        <v>482</v>
      </c>
      <c r="D170" s="27">
        <v>1009711.01</v>
      </c>
      <c r="E170" s="57">
        <v>1009711.01</v>
      </c>
      <c r="F170" s="58" t="str">
        <f t="shared" si="5"/>
        <v>-</v>
      </c>
    </row>
    <row r="171" spans="1:6" ht="67.5">
      <c r="A171" s="24" t="s">
        <v>0</v>
      </c>
      <c r="B171" s="56" t="s">
        <v>247</v>
      </c>
      <c r="C171" s="26" t="s">
        <v>1</v>
      </c>
      <c r="D171" s="27">
        <v>1861600</v>
      </c>
      <c r="E171" s="57">
        <v>1861600</v>
      </c>
      <c r="F171" s="58" t="str">
        <f t="shared" ref="F171:F200" si="6">IF(OR(D171="-",IF(E171="-",0,E171)&gt;=IF(D171="-",0,D171)),"-",IF(D171="-",0,D171)-IF(E171="-",0,E171))</f>
        <v>-</v>
      </c>
    </row>
    <row r="172" spans="1:6" ht="22.5">
      <c r="A172" s="24" t="s">
        <v>459</v>
      </c>
      <c r="B172" s="56" t="s">
        <v>247</v>
      </c>
      <c r="C172" s="26" t="s">
        <v>2</v>
      </c>
      <c r="D172" s="27">
        <v>1861600</v>
      </c>
      <c r="E172" s="57">
        <v>1861600</v>
      </c>
      <c r="F172" s="58" t="str">
        <f t="shared" si="6"/>
        <v>-</v>
      </c>
    </row>
    <row r="173" spans="1:6">
      <c r="A173" s="24" t="s">
        <v>461</v>
      </c>
      <c r="B173" s="56" t="s">
        <v>247</v>
      </c>
      <c r="C173" s="26" t="s">
        <v>3</v>
      </c>
      <c r="D173" s="27">
        <v>1861600</v>
      </c>
      <c r="E173" s="57">
        <v>1861600</v>
      </c>
      <c r="F173" s="58" t="str">
        <f t="shared" si="6"/>
        <v>-</v>
      </c>
    </row>
    <row r="174" spans="1:6" ht="45">
      <c r="A174" s="24" t="s">
        <v>480</v>
      </c>
      <c r="B174" s="56" t="s">
        <v>247</v>
      </c>
      <c r="C174" s="26" t="s">
        <v>4</v>
      </c>
      <c r="D174" s="27">
        <v>1861600</v>
      </c>
      <c r="E174" s="57">
        <v>1861600</v>
      </c>
      <c r="F174" s="58" t="str">
        <f t="shared" si="6"/>
        <v>-</v>
      </c>
    </row>
    <row r="175" spans="1:6" ht="33.75">
      <c r="A175" s="24" t="s">
        <v>441</v>
      </c>
      <c r="B175" s="56" t="s">
        <v>247</v>
      </c>
      <c r="C175" s="26" t="s">
        <v>5</v>
      </c>
      <c r="D175" s="27">
        <v>3500</v>
      </c>
      <c r="E175" s="57">
        <v>3500</v>
      </c>
      <c r="F175" s="58" t="str">
        <f t="shared" si="6"/>
        <v>-</v>
      </c>
    </row>
    <row r="176" spans="1:6" ht="56.25">
      <c r="A176" s="24" t="s">
        <v>443</v>
      </c>
      <c r="B176" s="56" t="s">
        <v>247</v>
      </c>
      <c r="C176" s="26" t="s">
        <v>6</v>
      </c>
      <c r="D176" s="27">
        <v>3500</v>
      </c>
      <c r="E176" s="57">
        <v>3500</v>
      </c>
      <c r="F176" s="58" t="str">
        <f t="shared" si="6"/>
        <v>-</v>
      </c>
    </row>
    <row r="177" spans="1:6" ht="112.5">
      <c r="A177" s="59" t="s">
        <v>445</v>
      </c>
      <c r="B177" s="56" t="s">
        <v>247</v>
      </c>
      <c r="C177" s="26" t="s">
        <v>7</v>
      </c>
      <c r="D177" s="27">
        <v>3500</v>
      </c>
      <c r="E177" s="57">
        <v>3500</v>
      </c>
      <c r="F177" s="58" t="str">
        <f t="shared" si="6"/>
        <v>-</v>
      </c>
    </row>
    <row r="178" spans="1:6" ht="22.5">
      <c r="A178" s="24" t="s">
        <v>459</v>
      </c>
      <c r="B178" s="56" t="s">
        <v>247</v>
      </c>
      <c r="C178" s="26" t="s">
        <v>8</v>
      </c>
      <c r="D178" s="27">
        <v>3500</v>
      </c>
      <c r="E178" s="57">
        <v>3500</v>
      </c>
      <c r="F178" s="58" t="str">
        <f t="shared" si="6"/>
        <v>-</v>
      </c>
    </row>
    <row r="179" spans="1:6">
      <c r="A179" s="24" t="s">
        <v>461</v>
      </c>
      <c r="B179" s="56" t="s">
        <v>247</v>
      </c>
      <c r="C179" s="26" t="s">
        <v>9</v>
      </c>
      <c r="D179" s="27">
        <v>3500</v>
      </c>
      <c r="E179" s="57">
        <v>3500</v>
      </c>
      <c r="F179" s="58" t="str">
        <f t="shared" si="6"/>
        <v>-</v>
      </c>
    </row>
    <row r="180" spans="1:6">
      <c r="A180" s="24" t="s">
        <v>463</v>
      </c>
      <c r="B180" s="56" t="s">
        <v>247</v>
      </c>
      <c r="C180" s="26" t="s">
        <v>10</v>
      </c>
      <c r="D180" s="27">
        <v>3500</v>
      </c>
      <c r="E180" s="57">
        <v>3500</v>
      </c>
      <c r="F180" s="58" t="str">
        <f t="shared" si="6"/>
        <v>-</v>
      </c>
    </row>
    <row r="181" spans="1:6">
      <c r="A181" s="46" t="s">
        <v>11</v>
      </c>
      <c r="B181" s="47" t="s">
        <v>247</v>
      </c>
      <c r="C181" s="48" t="s">
        <v>12</v>
      </c>
      <c r="D181" s="49">
        <v>54800</v>
      </c>
      <c r="E181" s="50">
        <v>54707.16</v>
      </c>
      <c r="F181" s="51">
        <f t="shared" si="6"/>
        <v>92.839999999996508</v>
      </c>
    </row>
    <row r="182" spans="1:6">
      <c r="A182" s="46" t="s">
        <v>13</v>
      </c>
      <c r="B182" s="47" t="s">
        <v>247</v>
      </c>
      <c r="C182" s="48" t="s">
        <v>14</v>
      </c>
      <c r="D182" s="49">
        <v>54800</v>
      </c>
      <c r="E182" s="50">
        <v>54707.16</v>
      </c>
      <c r="F182" s="51">
        <f t="shared" si="6"/>
        <v>92.839999999996508</v>
      </c>
    </row>
    <row r="183" spans="1:6" ht="22.5">
      <c r="A183" s="24" t="s">
        <v>308</v>
      </c>
      <c r="B183" s="56" t="s">
        <v>247</v>
      </c>
      <c r="C183" s="26" t="s">
        <v>15</v>
      </c>
      <c r="D183" s="27">
        <v>54800</v>
      </c>
      <c r="E183" s="57">
        <v>54707.16</v>
      </c>
      <c r="F183" s="58">
        <f t="shared" si="6"/>
        <v>92.839999999996508</v>
      </c>
    </row>
    <row r="184" spans="1:6">
      <c r="A184" s="24" t="s">
        <v>310</v>
      </c>
      <c r="B184" s="56" t="s">
        <v>247</v>
      </c>
      <c r="C184" s="26" t="s">
        <v>16</v>
      </c>
      <c r="D184" s="27">
        <v>54800</v>
      </c>
      <c r="E184" s="57">
        <v>54707.16</v>
      </c>
      <c r="F184" s="58">
        <f t="shared" si="6"/>
        <v>92.839999999996508</v>
      </c>
    </row>
    <row r="185" spans="1:6" ht="45">
      <c r="A185" s="24" t="s">
        <v>17</v>
      </c>
      <c r="B185" s="56" t="s">
        <v>247</v>
      </c>
      <c r="C185" s="26" t="s">
        <v>18</v>
      </c>
      <c r="D185" s="27">
        <v>54800</v>
      </c>
      <c r="E185" s="57">
        <v>54707.16</v>
      </c>
      <c r="F185" s="58">
        <f t="shared" si="6"/>
        <v>92.839999999996508</v>
      </c>
    </row>
    <row r="186" spans="1:6">
      <c r="A186" s="24" t="s">
        <v>19</v>
      </c>
      <c r="B186" s="56" t="s">
        <v>247</v>
      </c>
      <c r="C186" s="26" t="s">
        <v>20</v>
      </c>
      <c r="D186" s="27">
        <v>54800</v>
      </c>
      <c r="E186" s="57">
        <v>54707.16</v>
      </c>
      <c r="F186" s="58">
        <f t="shared" si="6"/>
        <v>92.839999999996508</v>
      </c>
    </row>
    <row r="187" spans="1:6" ht="22.5">
      <c r="A187" s="24" t="s">
        <v>21</v>
      </c>
      <c r="B187" s="56" t="s">
        <v>247</v>
      </c>
      <c r="C187" s="26" t="s">
        <v>22</v>
      </c>
      <c r="D187" s="27">
        <v>54800</v>
      </c>
      <c r="E187" s="57">
        <v>54707.16</v>
      </c>
      <c r="F187" s="58">
        <f t="shared" si="6"/>
        <v>92.839999999996508</v>
      </c>
    </row>
    <row r="188" spans="1:6" ht="22.5">
      <c r="A188" s="24" t="s">
        <v>23</v>
      </c>
      <c r="B188" s="56" t="s">
        <v>247</v>
      </c>
      <c r="C188" s="26" t="s">
        <v>24</v>
      </c>
      <c r="D188" s="27">
        <v>54800</v>
      </c>
      <c r="E188" s="57">
        <v>54707.16</v>
      </c>
      <c r="F188" s="58">
        <f t="shared" si="6"/>
        <v>92.839999999996508</v>
      </c>
    </row>
    <row r="189" spans="1:6">
      <c r="A189" s="46" t="s">
        <v>25</v>
      </c>
      <c r="B189" s="47" t="s">
        <v>247</v>
      </c>
      <c r="C189" s="48" t="s">
        <v>26</v>
      </c>
      <c r="D189" s="49">
        <v>22499.759999999998</v>
      </c>
      <c r="E189" s="50">
        <v>22380</v>
      </c>
      <c r="F189" s="51">
        <f t="shared" si="6"/>
        <v>119.7599999999984</v>
      </c>
    </row>
    <row r="190" spans="1:6">
      <c r="A190" s="46" t="s">
        <v>27</v>
      </c>
      <c r="B190" s="47" t="s">
        <v>247</v>
      </c>
      <c r="C190" s="48" t="s">
        <v>28</v>
      </c>
      <c r="D190" s="49">
        <v>22499.759999999998</v>
      </c>
      <c r="E190" s="50">
        <v>22380</v>
      </c>
      <c r="F190" s="51">
        <f t="shared" si="6"/>
        <v>119.7599999999984</v>
      </c>
    </row>
    <row r="191" spans="1:6" ht="33.75">
      <c r="A191" s="24" t="s">
        <v>29</v>
      </c>
      <c r="B191" s="56" t="s">
        <v>247</v>
      </c>
      <c r="C191" s="26" t="s">
        <v>30</v>
      </c>
      <c r="D191" s="27">
        <v>22499.759999999998</v>
      </c>
      <c r="E191" s="57">
        <v>22380</v>
      </c>
      <c r="F191" s="58">
        <f t="shared" si="6"/>
        <v>119.7599999999984</v>
      </c>
    </row>
    <row r="192" spans="1:6" ht="33.75">
      <c r="A192" s="24" t="s">
        <v>31</v>
      </c>
      <c r="B192" s="56" t="s">
        <v>247</v>
      </c>
      <c r="C192" s="26" t="s">
        <v>32</v>
      </c>
      <c r="D192" s="27">
        <v>22499.759999999998</v>
      </c>
      <c r="E192" s="57">
        <v>22380</v>
      </c>
      <c r="F192" s="58">
        <f t="shared" si="6"/>
        <v>119.7599999999984</v>
      </c>
    </row>
    <row r="193" spans="1:6" ht="67.5">
      <c r="A193" s="59" t="s">
        <v>33</v>
      </c>
      <c r="B193" s="56" t="s">
        <v>247</v>
      </c>
      <c r="C193" s="26" t="s">
        <v>34</v>
      </c>
      <c r="D193" s="27">
        <v>22499.759999999998</v>
      </c>
      <c r="E193" s="57">
        <v>21660</v>
      </c>
      <c r="F193" s="58">
        <f t="shared" si="6"/>
        <v>839.7599999999984</v>
      </c>
    </row>
    <row r="194" spans="1:6" ht="56.25">
      <c r="A194" s="24" t="s">
        <v>279</v>
      </c>
      <c r="B194" s="56" t="s">
        <v>247</v>
      </c>
      <c r="C194" s="26" t="s">
        <v>35</v>
      </c>
      <c r="D194" s="27">
        <v>21700</v>
      </c>
      <c r="E194" s="57">
        <v>21660</v>
      </c>
      <c r="F194" s="58">
        <f t="shared" si="6"/>
        <v>40</v>
      </c>
    </row>
    <row r="195" spans="1:6" ht="22.5">
      <c r="A195" s="24" t="s">
        <v>281</v>
      </c>
      <c r="B195" s="56" t="s">
        <v>247</v>
      </c>
      <c r="C195" s="26" t="s">
        <v>36</v>
      </c>
      <c r="D195" s="27">
        <v>21700</v>
      </c>
      <c r="E195" s="57">
        <v>21660</v>
      </c>
      <c r="F195" s="58">
        <f t="shared" si="6"/>
        <v>40</v>
      </c>
    </row>
    <row r="196" spans="1:6" ht="45">
      <c r="A196" s="24" t="s">
        <v>37</v>
      </c>
      <c r="B196" s="56" t="s">
        <v>247</v>
      </c>
      <c r="C196" s="26" t="s">
        <v>38</v>
      </c>
      <c r="D196" s="27">
        <v>21700</v>
      </c>
      <c r="E196" s="57">
        <v>21660</v>
      </c>
      <c r="F196" s="58">
        <f t="shared" si="6"/>
        <v>40</v>
      </c>
    </row>
    <row r="197" spans="1:6" ht="78.75">
      <c r="A197" s="59" t="s">
        <v>39</v>
      </c>
      <c r="B197" s="56" t="s">
        <v>247</v>
      </c>
      <c r="C197" s="26" t="s">
        <v>40</v>
      </c>
      <c r="D197" s="27">
        <v>799.76</v>
      </c>
      <c r="E197" s="57">
        <v>720</v>
      </c>
      <c r="F197" s="58">
        <f t="shared" si="6"/>
        <v>79.759999999999991</v>
      </c>
    </row>
    <row r="198" spans="1:6" ht="22.5">
      <c r="A198" s="24" t="s">
        <v>260</v>
      </c>
      <c r="B198" s="56" t="s">
        <v>247</v>
      </c>
      <c r="C198" s="26" t="s">
        <v>41</v>
      </c>
      <c r="D198" s="27">
        <v>799.76</v>
      </c>
      <c r="E198" s="57">
        <v>720</v>
      </c>
      <c r="F198" s="58">
        <f t="shared" si="6"/>
        <v>79.759999999999991</v>
      </c>
    </row>
    <row r="199" spans="1:6" ht="22.5">
      <c r="A199" s="24" t="s">
        <v>262</v>
      </c>
      <c r="B199" s="56" t="s">
        <v>247</v>
      </c>
      <c r="C199" s="26" t="s">
        <v>42</v>
      </c>
      <c r="D199" s="27">
        <v>799.76</v>
      </c>
      <c r="E199" s="57">
        <v>720</v>
      </c>
      <c r="F199" s="58">
        <f t="shared" si="6"/>
        <v>79.759999999999991</v>
      </c>
    </row>
    <row r="200" spans="1:6">
      <c r="A200" s="24" t="s">
        <v>264</v>
      </c>
      <c r="B200" s="56" t="s">
        <v>247</v>
      </c>
      <c r="C200" s="26" t="s">
        <v>43</v>
      </c>
      <c r="D200" s="27">
        <v>799.76</v>
      </c>
      <c r="E200" s="57">
        <v>720</v>
      </c>
      <c r="F200" s="58">
        <f t="shared" si="6"/>
        <v>79.759999999999991</v>
      </c>
    </row>
    <row r="201" spans="1:6" ht="9" customHeight="1">
      <c r="A201" s="60"/>
      <c r="B201" s="61"/>
      <c r="C201" s="62"/>
      <c r="D201" s="63"/>
      <c r="E201" s="61"/>
      <c r="F201" s="61"/>
    </row>
    <row r="202" spans="1:6" ht="13.5" customHeight="1">
      <c r="A202" s="64" t="s">
        <v>44</v>
      </c>
      <c r="B202" s="65" t="s">
        <v>45</v>
      </c>
      <c r="C202" s="66" t="s">
        <v>248</v>
      </c>
      <c r="D202" s="67">
        <v>-14992</v>
      </c>
      <c r="E202" s="67">
        <v>-614294.80000000005</v>
      </c>
      <c r="F202" s="68" t="s">
        <v>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5" type="noConversion"/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C40" sqref="C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47</v>
      </c>
      <c r="B1" s="122"/>
      <c r="C1" s="122"/>
      <c r="D1" s="122"/>
      <c r="E1" s="122"/>
      <c r="F1" s="122"/>
    </row>
    <row r="2" spans="1:6" ht="13.15" customHeight="1">
      <c r="A2" s="110" t="s">
        <v>48</v>
      </c>
      <c r="B2" s="110"/>
      <c r="C2" s="110"/>
      <c r="D2" s="110"/>
      <c r="E2" s="110"/>
      <c r="F2" s="110"/>
    </row>
    <row r="3" spans="1:6" ht="9" customHeight="1">
      <c r="A3" s="5"/>
      <c r="B3" s="69"/>
      <c r="C3" s="38"/>
      <c r="D3" s="9"/>
      <c r="E3" s="9"/>
      <c r="F3" s="38"/>
    </row>
    <row r="4" spans="1:6" ht="13.9" customHeight="1">
      <c r="A4" s="98" t="s">
        <v>117</v>
      </c>
      <c r="B4" s="107" t="s">
        <v>118</v>
      </c>
      <c r="C4" s="115" t="s">
        <v>49</v>
      </c>
      <c r="D4" s="104" t="s">
        <v>120</v>
      </c>
      <c r="E4" s="104" t="s">
        <v>121</v>
      </c>
      <c r="F4" s="101" t="s">
        <v>122</v>
      </c>
    </row>
    <row r="5" spans="1:6" ht="4.9000000000000004" customHeight="1">
      <c r="A5" s="99"/>
      <c r="B5" s="108"/>
      <c r="C5" s="116"/>
      <c r="D5" s="105"/>
      <c r="E5" s="105"/>
      <c r="F5" s="102"/>
    </row>
    <row r="6" spans="1:6" ht="6" customHeight="1">
      <c r="A6" s="99"/>
      <c r="B6" s="108"/>
      <c r="C6" s="116"/>
      <c r="D6" s="105"/>
      <c r="E6" s="105"/>
      <c r="F6" s="102"/>
    </row>
    <row r="7" spans="1:6" ht="4.9000000000000004" customHeight="1">
      <c r="A7" s="99"/>
      <c r="B7" s="108"/>
      <c r="C7" s="116"/>
      <c r="D7" s="105"/>
      <c r="E7" s="105"/>
      <c r="F7" s="102"/>
    </row>
    <row r="8" spans="1:6" ht="6" customHeight="1">
      <c r="A8" s="99"/>
      <c r="B8" s="108"/>
      <c r="C8" s="116"/>
      <c r="D8" s="105"/>
      <c r="E8" s="105"/>
      <c r="F8" s="102"/>
    </row>
    <row r="9" spans="1:6" ht="6" customHeight="1">
      <c r="A9" s="99"/>
      <c r="B9" s="108"/>
      <c r="C9" s="116"/>
      <c r="D9" s="105"/>
      <c r="E9" s="105"/>
      <c r="F9" s="102"/>
    </row>
    <row r="10" spans="1:6" ht="18" customHeight="1">
      <c r="A10" s="100"/>
      <c r="B10" s="109"/>
      <c r="C10" s="123"/>
      <c r="D10" s="106"/>
      <c r="E10" s="106"/>
      <c r="F10" s="103"/>
    </row>
    <row r="11" spans="1:6" ht="13.5" customHeight="1">
      <c r="A11" s="18">
        <v>1</v>
      </c>
      <c r="B11" s="19">
        <v>2</v>
      </c>
      <c r="C11" s="20">
        <v>3</v>
      </c>
      <c r="D11" s="21" t="s">
        <v>123</v>
      </c>
      <c r="E11" s="45" t="s">
        <v>124</v>
      </c>
      <c r="F11" s="23" t="s">
        <v>125</v>
      </c>
    </row>
    <row r="12" spans="1:6" ht="22.5">
      <c r="A12" s="70" t="s">
        <v>50</v>
      </c>
      <c r="B12" s="71" t="s">
        <v>51</v>
      </c>
      <c r="C12" s="72" t="s">
        <v>248</v>
      </c>
      <c r="D12" s="73">
        <f>+D18</f>
        <v>14992</v>
      </c>
      <c r="E12" s="73">
        <f>+E18</f>
        <v>-614294.80000000075</v>
      </c>
      <c r="F12" s="74" t="s">
        <v>248</v>
      </c>
    </row>
    <row r="13" spans="1:6">
      <c r="A13" s="75" t="s">
        <v>129</v>
      </c>
      <c r="B13" s="76"/>
      <c r="C13" s="77"/>
      <c r="D13" s="78"/>
      <c r="E13" s="78"/>
      <c r="F13" s="79"/>
    </row>
    <row r="14" spans="1:6" ht="22.5">
      <c r="A14" s="46" t="s">
        <v>52</v>
      </c>
      <c r="B14" s="80" t="s">
        <v>53</v>
      </c>
      <c r="C14" s="81" t="s">
        <v>248</v>
      </c>
      <c r="D14" s="49" t="s">
        <v>140</v>
      </c>
      <c r="E14" s="49" t="s">
        <v>140</v>
      </c>
      <c r="F14" s="51" t="s">
        <v>140</v>
      </c>
    </row>
    <row r="15" spans="1:6">
      <c r="A15" s="75" t="s">
        <v>54</v>
      </c>
      <c r="B15" s="76"/>
      <c r="C15" s="77"/>
      <c r="D15" s="78"/>
      <c r="E15" s="78"/>
      <c r="F15" s="79"/>
    </row>
    <row r="16" spans="1:6">
      <c r="A16" s="46" t="s">
        <v>55</v>
      </c>
      <c r="B16" s="80" t="s">
        <v>56</v>
      </c>
      <c r="C16" s="81" t="s">
        <v>248</v>
      </c>
      <c r="D16" s="49" t="s">
        <v>140</v>
      </c>
      <c r="E16" s="49" t="s">
        <v>140</v>
      </c>
      <c r="F16" s="51" t="s">
        <v>140</v>
      </c>
    </row>
    <row r="17" spans="1:6">
      <c r="A17" s="75" t="s">
        <v>54</v>
      </c>
      <c r="B17" s="76"/>
      <c r="C17" s="77"/>
      <c r="D17" s="78"/>
      <c r="E17" s="78"/>
      <c r="F17" s="79"/>
    </row>
    <row r="18" spans="1:6">
      <c r="A18" s="70" t="s">
        <v>57</v>
      </c>
      <c r="B18" s="71" t="s">
        <v>58</v>
      </c>
      <c r="C18" s="72" t="s">
        <v>59</v>
      </c>
      <c r="D18" s="73">
        <f>+D19</f>
        <v>14992</v>
      </c>
      <c r="E18" s="73">
        <f>+E19</f>
        <v>-614294.80000000075</v>
      </c>
      <c r="F18" s="74">
        <f>+D18-E18</f>
        <v>629286.80000000075</v>
      </c>
    </row>
    <row r="19" spans="1:6" ht="22.5">
      <c r="A19" s="70" t="s">
        <v>60</v>
      </c>
      <c r="B19" s="71" t="s">
        <v>58</v>
      </c>
      <c r="C19" s="72" t="s">
        <v>61</v>
      </c>
      <c r="D19" s="73">
        <f>+D20+D22</f>
        <v>14992</v>
      </c>
      <c r="E19" s="73">
        <f>+E20+E22</f>
        <v>-614294.80000000075</v>
      </c>
      <c r="F19" s="74">
        <f>+D19-E19</f>
        <v>629286.80000000075</v>
      </c>
    </row>
    <row r="20" spans="1:6">
      <c r="A20" s="70" t="s">
        <v>62</v>
      </c>
      <c r="B20" s="71" t="s">
        <v>63</v>
      </c>
      <c r="C20" s="72" t="s">
        <v>64</v>
      </c>
      <c r="D20" s="73">
        <f>+D21</f>
        <v>-13901800</v>
      </c>
      <c r="E20" s="73">
        <f>+E21</f>
        <v>-14490971.98</v>
      </c>
      <c r="F20" s="74" t="s">
        <v>46</v>
      </c>
    </row>
    <row r="21" spans="1:6" ht="22.5">
      <c r="A21" s="24" t="s">
        <v>65</v>
      </c>
      <c r="B21" s="25" t="s">
        <v>63</v>
      </c>
      <c r="C21" s="82" t="s">
        <v>66</v>
      </c>
      <c r="D21" s="27">
        <v>-13901800</v>
      </c>
      <c r="E21" s="27">
        <v>-14490971.98</v>
      </c>
      <c r="F21" s="58" t="s">
        <v>46</v>
      </c>
    </row>
    <row r="22" spans="1:6">
      <c r="A22" s="70" t="s">
        <v>67</v>
      </c>
      <c r="B22" s="71" t="s">
        <v>68</v>
      </c>
      <c r="C22" s="72" t="s">
        <v>69</v>
      </c>
      <c r="D22" s="73">
        <f>+D23</f>
        <v>13916792</v>
      </c>
      <c r="E22" s="73">
        <f>+E23</f>
        <v>13876677.18</v>
      </c>
      <c r="F22" s="74" t="s">
        <v>46</v>
      </c>
    </row>
    <row r="23" spans="1:6" ht="22.5">
      <c r="A23" s="24" t="s">
        <v>70</v>
      </c>
      <c r="B23" s="25" t="s">
        <v>68</v>
      </c>
      <c r="C23" s="82" t="s">
        <v>71</v>
      </c>
      <c r="D23" s="27">
        <v>13916792</v>
      </c>
      <c r="E23" s="27">
        <v>13876677.18</v>
      </c>
      <c r="F23" s="58" t="s">
        <v>46</v>
      </c>
    </row>
    <row r="24" spans="1:6" ht="12.75" customHeight="1">
      <c r="A24" s="83"/>
      <c r="B24" s="84"/>
      <c r="C24" s="85"/>
      <c r="D24" s="86"/>
      <c r="E24" s="86"/>
      <c r="F24" s="87"/>
    </row>
    <row r="28" spans="1:6" ht="12.75" customHeight="1">
      <c r="A28" t="s">
        <v>89</v>
      </c>
      <c r="C28" s="88"/>
      <c r="D28" t="s">
        <v>90</v>
      </c>
    </row>
    <row r="31" spans="1:6" ht="12.75" customHeight="1">
      <c r="A31" t="s">
        <v>91</v>
      </c>
      <c r="C31" s="88"/>
      <c r="D31" t="s">
        <v>92</v>
      </c>
    </row>
    <row r="34" spans="1:4" ht="12.75" customHeight="1">
      <c r="A34" t="s">
        <v>93</v>
      </c>
      <c r="C34" s="88"/>
      <c r="D34" t="s">
        <v>94</v>
      </c>
    </row>
    <row r="37" spans="1:4" ht="12.75" customHeight="1">
      <c r="A37" t="s">
        <v>95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5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72</v>
      </c>
      <c r="B1" t="s">
        <v>124</v>
      </c>
    </row>
    <row r="2" spans="1:2">
      <c r="A2" t="s">
        <v>73</v>
      </c>
      <c r="B2" t="s">
        <v>74</v>
      </c>
    </row>
    <row r="3" spans="1:2">
      <c r="A3" t="s">
        <v>75</v>
      </c>
      <c r="B3" t="s">
        <v>102</v>
      </c>
    </row>
    <row r="4" spans="1:2">
      <c r="A4" t="s">
        <v>76</v>
      </c>
      <c r="B4" t="s">
        <v>77</v>
      </c>
    </row>
    <row r="5" spans="1:2">
      <c r="A5" t="s">
        <v>78</v>
      </c>
      <c r="B5" t="s">
        <v>79</v>
      </c>
    </row>
    <row r="6" spans="1:2">
      <c r="A6" t="s">
        <v>80</v>
      </c>
      <c r="B6" t="s">
        <v>81</v>
      </c>
    </row>
    <row r="7" spans="1:2">
      <c r="A7" t="s">
        <v>82</v>
      </c>
      <c r="B7" t="s">
        <v>81</v>
      </c>
    </row>
    <row r="8" spans="1:2">
      <c r="A8" t="s">
        <v>83</v>
      </c>
      <c r="B8" t="s">
        <v>84</v>
      </c>
    </row>
    <row r="9" spans="1:2">
      <c r="A9" t="s">
        <v>85</v>
      </c>
      <c r="B9" t="s">
        <v>86</v>
      </c>
    </row>
    <row r="10" spans="1:2">
      <c r="A10" t="s">
        <v>87</v>
      </c>
      <c r="B10" t="s">
        <v>79</v>
      </c>
    </row>
  </sheetData>
  <phoneticPr fontId="5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dc:description>POI HSSF rep:2.46.0.107</dc:description>
  <cp:lastModifiedBy>--</cp:lastModifiedBy>
  <dcterms:created xsi:type="dcterms:W3CDTF">2019-01-18T07:55:04Z</dcterms:created>
  <dcterms:modified xsi:type="dcterms:W3CDTF">2019-01-23T11:38:11Z</dcterms:modified>
</cp:coreProperties>
</file>